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counting\Shared\Seminars-Workshops\"/>
    </mc:Choice>
  </mc:AlternateContent>
  <bookViews>
    <workbookView xWindow="0" yWindow="0" windowWidth="25200" windowHeight="12045"/>
  </bookViews>
  <sheets>
    <sheet name="Instructions" sheetId="3" r:id="rId1"/>
    <sheet name="Prof Leave" sheetId="4" r:id="rId2"/>
    <sheet name="Expenses" sheetId="5" r:id="rId3"/>
    <sheet name="Evaluation" sheetId="6" r:id="rId4"/>
  </sheets>
  <calcPr calcId="162913" concurrentCalc="0"/>
</workbook>
</file>

<file path=xl/calcChain.xml><?xml version="1.0" encoding="utf-8"?>
<calcChain xmlns="http://schemas.openxmlformats.org/spreadsheetml/2006/main">
  <c r="J18" i="5" l="1"/>
  <c r="I27" i="5"/>
  <c r="I28" i="5"/>
  <c r="I29" i="5"/>
  <c r="J29" i="5"/>
  <c r="C35" i="5"/>
  <c r="C36" i="5"/>
  <c r="C37" i="5"/>
  <c r="B36" i="4"/>
  <c r="C70" i="5"/>
  <c r="J23" i="5"/>
  <c r="B19" i="5"/>
  <c r="B15" i="5"/>
  <c r="B16" i="5"/>
  <c r="B17" i="5"/>
  <c r="B18" i="5"/>
  <c r="B20" i="5"/>
  <c r="B22" i="5"/>
  <c r="B23" i="5"/>
  <c r="B25" i="6"/>
  <c r="B23" i="6"/>
  <c r="B19" i="6"/>
  <c r="B17" i="6"/>
  <c r="B15" i="6"/>
  <c r="B13" i="6"/>
  <c r="B24" i="5"/>
  <c r="B29" i="5"/>
  <c r="G35" i="5"/>
  <c r="H35" i="5"/>
  <c r="I35" i="5"/>
  <c r="G36" i="5"/>
  <c r="H36" i="5"/>
  <c r="I36" i="5"/>
  <c r="G37" i="5"/>
  <c r="H37" i="5"/>
  <c r="I37" i="5"/>
  <c r="G38" i="5"/>
  <c r="H38" i="5"/>
  <c r="I38" i="5"/>
  <c r="H34" i="5"/>
  <c r="I34" i="5"/>
  <c r="G34" i="5"/>
  <c r="B35" i="4"/>
  <c r="C67" i="5"/>
  <c r="J36" i="5"/>
  <c r="C60" i="5"/>
  <c r="D60" i="5"/>
  <c r="J37" i="5"/>
  <c r="C61" i="5"/>
  <c r="D61" i="5"/>
  <c r="A60" i="5"/>
  <c r="A61" i="5"/>
  <c r="B32" i="4"/>
  <c r="A38" i="5"/>
  <c r="A62" i="5"/>
  <c r="A34" i="5"/>
  <c r="A58" i="5"/>
  <c r="D70" i="5"/>
  <c r="I62" i="5"/>
  <c r="I59" i="5"/>
  <c r="A59" i="5"/>
  <c r="I58" i="5"/>
  <c r="C38" i="5"/>
  <c r="C34" i="5"/>
  <c r="J35" i="5"/>
  <c r="C59" i="5"/>
  <c r="D59" i="5"/>
  <c r="J38" i="5"/>
  <c r="C62" i="5"/>
  <c r="D62" i="5"/>
  <c r="J34" i="5"/>
  <c r="C68" i="5"/>
  <c r="B34" i="4"/>
  <c r="D67" i="5"/>
  <c r="C58" i="5"/>
  <c r="J39" i="5"/>
  <c r="D68" i="5"/>
  <c r="C69" i="5"/>
  <c r="C71" i="5"/>
  <c r="B33" i="4"/>
  <c r="B37" i="4"/>
  <c r="C63" i="5"/>
  <c r="D58" i="5"/>
  <c r="D63" i="5"/>
  <c r="B69" i="5"/>
  <c r="D69" i="5"/>
  <c r="D71" i="5"/>
</calcChain>
</file>

<file path=xl/sharedStrings.xml><?xml version="1.0" encoding="utf-8"?>
<sst xmlns="http://schemas.openxmlformats.org/spreadsheetml/2006/main" count="209" uniqueCount="166">
  <si>
    <t>Employee</t>
  </si>
  <si>
    <t>Location</t>
  </si>
  <si>
    <t>First day</t>
  </si>
  <si>
    <t>Last Day</t>
  </si>
  <si>
    <t>Meal(s) included?</t>
  </si>
  <si>
    <t>B-fast</t>
  </si>
  <si>
    <t>Lunch</t>
  </si>
  <si>
    <t>Dinner</t>
  </si>
  <si>
    <t>Incid</t>
  </si>
  <si>
    <t>First/</t>
  </si>
  <si>
    <t>Date</t>
  </si>
  <si>
    <t>Last</t>
  </si>
  <si>
    <t>GSA</t>
  </si>
  <si>
    <t>Total</t>
  </si>
  <si>
    <t>TOTAL</t>
  </si>
  <si>
    <t>Receipts</t>
  </si>
  <si>
    <t>BOE</t>
  </si>
  <si>
    <t>Reimburse</t>
  </si>
  <si>
    <t>Per Diem</t>
  </si>
  <si>
    <t>Lodging</t>
  </si>
  <si>
    <t>Nights</t>
  </si>
  <si>
    <t>People</t>
  </si>
  <si>
    <t># of Travelers</t>
  </si>
  <si>
    <t>Meals &amp; Incidentals</t>
  </si>
  <si>
    <t>MEALS &amp; INCIDENTALS - ACTUAL</t>
  </si>
  <si>
    <t>BOE Approval Date</t>
  </si>
  <si>
    <t>Miscellaneous</t>
  </si>
  <si>
    <t>Days</t>
  </si>
  <si>
    <t>Rate</t>
  </si>
  <si>
    <t>Subtotal</t>
  </si>
  <si>
    <t>Y</t>
  </si>
  <si>
    <t>N</t>
  </si>
  <si>
    <t>MEALS</t>
  </si>
  <si>
    <t>LODGING</t>
  </si>
  <si>
    <t>GSA Meal Breakdown</t>
  </si>
  <si>
    <t>NET RECEIPT AMOUNT *</t>
  </si>
  <si>
    <t>Travel practices are governed by NJSA 6A:23A Subchapter 7 and District Policy</t>
  </si>
  <si>
    <t>PO # Employee</t>
  </si>
  <si>
    <t>PO # Hotel</t>
  </si>
  <si>
    <t>PO # Registration</t>
  </si>
  <si>
    <t>Tax/Fees*</t>
  </si>
  <si>
    <t>* Include actual or 20% estimate</t>
  </si>
  <si>
    <t>* net of disallowed charges (eg. spouse, alcohol)</t>
  </si>
  <si>
    <t>See regulations &amp; policies on Instructions Tab</t>
  </si>
  <si>
    <t>Based on the federal, state and district regulations</t>
  </si>
  <si>
    <t>EMPLOYEE CERTIFICATION</t>
  </si>
  <si>
    <t>and expense amounts on the Instructions sheet</t>
  </si>
  <si>
    <t>and this sheet, I am including all relevant</t>
  </si>
  <si>
    <t>expenses and will provide required documents</t>
  </si>
  <si>
    <t xml:space="preserve">Board approval for all expenes is required </t>
  </si>
  <si>
    <t>before any employee registers for -- or attends -- an event</t>
  </si>
  <si>
    <t>Morris School District</t>
  </si>
  <si>
    <t xml:space="preserve">Board approval for all expenses is required </t>
  </si>
  <si>
    <t>4. Per GSA, any meals included in the cost of registration will be deducted from the per diem.</t>
  </si>
  <si>
    <t>5. Per district policy, the GSA per diem is for all meals that day.</t>
  </si>
  <si>
    <t>6. Excess on one day may not be covered by another day that's below the per diem.</t>
  </si>
  <si>
    <t>3. Employees are required to submit itemized restaurant bills, not the total-only receipt.</t>
  </si>
  <si>
    <t>3. Parking: Inquire with event organizer or hotel about parking, and attach any documents as back-up.</t>
  </si>
  <si>
    <t>4. If the hotel at the event site is not available, lodging may be paid for similar accommodations at a rate not to exceed the hotel rate at the site of the current event.</t>
  </si>
  <si>
    <t>2. Reimbursement is prohibited for (a) any meals during a single-day, in-state event and (b) alcohol.</t>
  </si>
  <si>
    <t>2. For all travel, the district will pay/reimburse up to the GSA per diem, based on the event location. Employees are liable for any amounts exceeding this.</t>
  </si>
  <si>
    <t>1. Per state regulation, the district reimburses up to the GSA per diem, based on the event location.</t>
  </si>
  <si>
    <t>1. For in-state travel, payment/reimbursement is allowed ONLY if the home-to-event commute exceeds 50 miles AND if the DOE Commissioner granted a waiver for the event. A copy of the waiver is required.</t>
  </si>
  <si>
    <t>3. Reimbursement may exceed the GSA per diem if the hotel is the site of the event. See 6A:23A-7.11 (f-2) Pursuant to N.J.S.A. 18A:11-12(o).</t>
  </si>
  <si>
    <t>5. If there is no hotel at the site of the current travel event (for example, Atlantic City Convention Center), then payment/reimbursement may not exceed the GSA per diem.</t>
  </si>
  <si>
    <t>6. Taxes/Fees: Taxes over the per diem may be paid or reimbursed. The hotel's quote should include these.</t>
  </si>
  <si>
    <t>to be reimbursed.</t>
  </si>
  <si>
    <t>Date:</t>
  </si>
  <si>
    <t>Sign:</t>
  </si>
  <si>
    <t>Approved</t>
  </si>
  <si>
    <t>To</t>
  </si>
  <si>
    <t>FOR USE BY BUSINESS OFFICE</t>
  </si>
  <si>
    <t>Complete the yellow boxes          Sign &amp; Date this form below AND attach to Professional Leave form</t>
  </si>
  <si>
    <t>Miles</t>
  </si>
  <si>
    <t>School (select)</t>
  </si>
  <si>
    <t>Home to:</t>
  </si>
  <si>
    <t>Max</t>
  </si>
  <si>
    <t>Registration $</t>
  </si>
  <si>
    <t>Deduct from
district reimbursement</t>
  </si>
  <si>
    <t>TRAVEL: Mileage, parking, trains</t>
  </si>
  <si>
    <t>a. Employees should find the least expensive hotel &amp; attach quote (worksheet provides the max allowable rate).</t>
  </si>
  <si>
    <t>Travel Expense Worksheet</t>
  </si>
  <si>
    <t>7. MSD may pay hotel directly or reimburse the employee.</t>
  </si>
  <si>
    <t>GSA Per Diem</t>
  </si>
  <si>
    <t>Allowed</t>
  </si>
  <si>
    <t>Mileage, Tolls, Parking</t>
  </si>
  <si>
    <t>Enter "Y" if meal included 
with registration</t>
  </si>
  <si>
    <t>Professional Leave</t>
  </si>
  <si>
    <t>Name</t>
  </si>
  <si>
    <t>Request Date</t>
  </si>
  <si>
    <t>First Day of Leave</t>
  </si>
  <si>
    <t>Last Day of Leave</t>
  </si>
  <si>
    <t>Registration</t>
  </si>
  <si>
    <t>Budget Account #</t>
  </si>
  <si>
    <t>PO # for Registration</t>
  </si>
  <si>
    <t>PO # for Hotel</t>
  </si>
  <si>
    <t>PO # for Employee</t>
  </si>
  <si>
    <t>APPROVALS</t>
  </si>
  <si>
    <t>Supervisor Name</t>
  </si>
  <si>
    <t>Signature &amp; Date</t>
  </si>
  <si>
    <t>Principal Name</t>
  </si>
  <si>
    <t>GENERAL INFORMATION   (copied from Professional Leave)</t>
  </si>
  <si>
    <t>Period(s)</t>
  </si>
  <si>
    <t>SUBSTITUTES</t>
  </si>
  <si>
    <t>Needed (select)</t>
  </si>
  <si>
    <t>Professional Leave &amp; Travel Expenses</t>
  </si>
  <si>
    <t>NOTE:</t>
  </si>
  <si>
    <t>ANTICIPATED COSTS</t>
  </si>
  <si>
    <t>Enter 2nd date</t>
  </si>
  <si>
    <t>Enter 3rd date</t>
  </si>
  <si>
    <t>Enter 4th date</t>
  </si>
  <si>
    <t>b. Worksheet has space for 5 days. Clear values or delete rows as needed.</t>
  </si>
  <si>
    <t>TO REQUEST REIMBURSEMENT AFTER THE EVENT</t>
  </si>
  <si>
    <t>Note to Staff:</t>
  </si>
  <si>
    <t>Workshop/Conference</t>
  </si>
  <si>
    <t>Primary Purpose of</t>
  </si>
  <si>
    <t>Relevance of Key Issues</t>
  </si>
  <si>
    <t>to Improving Instruction</t>
  </si>
  <si>
    <t>and/or Operations of</t>
  </si>
  <si>
    <t>School District</t>
  </si>
  <si>
    <t>Submission Date to</t>
  </si>
  <si>
    <t>Curriculum Office:</t>
  </si>
  <si>
    <t>Evaluation Form for Professional Leaves Involving Money</t>
  </si>
  <si>
    <t>Complete the form below for each professional leave that you took involving money. Keep a photocpy of the completed for for your records, and submit the original to the Curriculum Office. Upon receipt of the completed form and submission of your receipts to the Business Office, you will be reimbursed for expenses that were approved by the Board of Education prior to the event.</t>
  </si>
  <si>
    <t xml:space="preserve">2. If approved for mileage: Unless already on file in the business office, submit copies of auto registration and insurance valid through dates of travel. See 6A:23A-7.13 (e-9) </t>
  </si>
  <si>
    <t>Full or Half Day (select)</t>
  </si>
  <si>
    <t xml:space="preserve">Submit requests to the Curriculum Office: </t>
  </si>
  <si>
    <t xml:space="preserve"> *** Details entered in the yellow cells will copy into the Expenses Worksheet. ***</t>
  </si>
  <si>
    <t>GUIDELINES</t>
  </si>
  <si>
    <t>1. If your event has no costs involved, submit the Professional Leave form without the Expenses Worksheet.</t>
  </si>
  <si>
    <t>2. Any cost of the event and allowable travel expenses must be approved beforehand.</t>
  </si>
  <si>
    <t>- Six weeks before the event if any expenses involved</t>
  </si>
  <si>
    <t>3. MSD will pay/reimburse only what's allowed by GSA rates, state regulations and district policies. Use the Expenses Worksheet in this spreadsheet to calculate allowable expenses.</t>
  </si>
  <si>
    <t>c. For GSA per diem rates, click here</t>
  </si>
  <si>
    <t>d. Contact the Business Office for GSA rates, general help or spreadsheet help: 973-292-2300 x2042.</t>
  </si>
  <si>
    <t>Phone</t>
  </si>
  <si>
    <t>Email</t>
  </si>
  <si>
    <t>4. Print &amp; Sign the MSD Professional Leave form (and Travel Expense Worksheet if needed) AND Submit to your supervisor for initial approval. The Business Office will contact you with any questions about expenses.</t>
  </si>
  <si>
    <t>Other Travelers</t>
  </si>
  <si>
    <t>Additional People</t>
  </si>
  <si>
    <t>Use the Expenses Worksheet first.</t>
  </si>
  <si>
    <t xml:space="preserve">The amounts will copy to here, </t>
  </si>
  <si>
    <t>but adjust as needed.</t>
  </si>
  <si>
    <t>(Name thru Last Day of Leave should copy from Prof Leave form)</t>
  </si>
  <si>
    <t>- Two weeks before the event if no expenses involved</t>
  </si>
  <si>
    <t xml:space="preserve">Send this form to the Business Office: </t>
  </si>
  <si>
    <t>1. Submit a district evaluation form AND itemized receipts to your school secretary &amp; finalize the Purchase Order.</t>
  </si>
  <si>
    <t>---&gt;  ALLOW SIX WEEKS for approval by Supervisor, Superintendent and Board of Education.</t>
  </si>
  <si>
    <t># Round Trips</t>
  </si>
  <si>
    <t>Tolls</t>
  </si>
  <si>
    <t>Parking</t>
  </si>
  <si>
    <t>Train/Bus</t>
  </si>
  <si>
    <t>Other</t>
  </si>
  <si>
    <t>Transportation</t>
  </si>
  <si>
    <t>Max Allowed</t>
  </si>
  <si>
    <t>TRANSPORTATION - ROUND TRIP</t>
  </si>
  <si>
    <t>MEALS &amp; INCIDENTALS -- For unneeded day, clear the value in GSA column.</t>
  </si>
  <si>
    <t>MISC TO APPROVE -- ATTACH EXPLANATION</t>
  </si>
  <si>
    <t>All Trans to Approve</t>
  </si>
  <si>
    <t>4. Amtrak Trains: When only one employee is attending the event, the train is reimbursable if less expensive than driving. When multiple employees are attending, the train is not reimbursable. The Acela is never reimbursable.</t>
  </si>
  <si>
    <t>purchasing@msdk12.net</t>
  </si>
  <si>
    <t>Adminisitrator Name</t>
  </si>
  <si>
    <t>1. IRS rule is to pay mileage from home to event, less home to work. MSD pays $0.35 per mile.</t>
  </si>
  <si>
    <r>
      <t>2. To determine</t>
    </r>
    <r>
      <rPr>
        <b/>
        <u/>
        <sz val="10"/>
        <rFont val="Arial"/>
        <family val="2"/>
      </rPr>
      <t xml:space="preserve"> round-trip</t>
    </r>
    <r>
      <rPr>
        <sz val="10"/>
        <rFont val="Arial"/>
        <family val="2"/>
      </rPr>
      <t xml:space="preserve"> mileage for both home to event AND home to work, use a mapping system such as Google Maps or Mapquest -- and attach to the Professional Leave form.</t>
    </r>
  </si>
  <si>
    <t>Event - ROUND TRIP</t>
  </si>
  <si>
    <t>Work - ROUND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</si>
</sst>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m/d/yy;@"/>
    <numFmt numFmtId="165" formatCode="_(* #,##0_);_(* \(#,##0\);_(* &quot;-&quot;??_);_(@_)"/>
    <numFmt numFmtId="166" formatCode="ddd\ m/d/yy"/>
    <numFmt numFmtId="167" formatCode="&quot;$&quot;#,##0.00"/>
  </numFmts>
  <fonts count="23" x14ac:knownFonts="1">
    <font>
      <sz val="10"/>
      <name val="Arial"/>
    </font>
    <font>
      <sz val="10"/>
      <name val="Arial"/>
      <family val="2"/>
    </font>
    <font>
      <b/>
      <sz val="10"/>
      <name val="Arial"/>
      <family val="2"/>
    </font>
    <font>
      <u/>
      <sz val="10"/>
      <name val="Arial"/>
      <family val="2"/>
    </font>
    <font>
      <b/>
      <i/>
      <sz val="10"/>
      <name val="Arial"/>
      <family val="2"/>
    </font>
    <font>
      <sz val="10"/>
      <name val="Arial"/>
      <family val="2"/>
    </font>
    <font>
      <b/>
      <u/>
      <sz val="12"/>
      <color indexed="12"/>
      <name val="Arial"/>
      <family val="2"/>
    </font>
    <font>
      <u/>
      <sz val="10"/>
      <color indexed="12"/>
      <name val="Arial"/>
      <family val="2"/>
    </font>
    <font>
      <b/>
      <u/>
      <sz val="12"/>
      <color indexed="10"/>
      <name val="Arial"/>
      <family val="2"/>
    </font>
    <font>
      <b/>
      <sz val="10"/>
      <color indexed="12"/>
      <name val="Arial"/>
      <family val="2"/>
    </font>
    <font>
      <b/>
      <sz val="18"/>
      <name val="Arial"/>
      <family val="2"/>
    </font>
    <font>
      <b/>
      <sz val="14"/>
      <name val="Arial"/>
      <family val="2"/>
    </font>
    <font>
      <sz val="14"/>
      <name val="Arial"/>
      <family val="2"/>
    </font>
    <font>
      <i/>
      <sz val="10"/>
      <name val="Arial"/>
      <family val="2"/>
    </font>
    <font>
      <b/>
      <sz val="12"/>
      <name val="Arial"/>
      <family val="2"/>
    </font>
    <font>
      <b/>
      <u/>
      <sz val="12"/>
      <name val="Arial"/>
      <family val="2"/>
    </font>
    <font>
      <sz val="12"/>
      <name val="Arial"/>
      <family val="2"/>
    </font>
    <font>
      <i/>
      <sz val="12"/>
      <name val="Arial"/>
      <family val="2"/>
    </font>
    <font>
      <b/>
      <sz val="10"/>
      <color indexed="10"/>
      <name val="Arial"/>
      <family val="2"/>
    </font>
    <font>
      <sz val="10"/>
      <color indexed="10"/>
      <name val="Arial"/>
      <family val="2"/>
    </font>
    <font>
      <u/>
      <sz val="10"/>
      <color indexed="10"/>
      <name val="Arial"/>
      <family val="2"/>
    </font>
    <font>
      <b/>
      <i/>
      <sz val="10"/>
      <color indexed="10"/>
      <name val="Arial"/>
      <family val="2"/>
    </font>
    <font>
      <b/>
      <u/>
      <sz val="10"/>
      <name val="Arial"/>
      <family val="2"/>
    </font>
  </fonts>
  <fills count="9">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59">
    <xf numFmtId="0" fontId="0" fillId="0" borderId="0" xfId="0"/>
    <xf numFmtId="44" fontId="2" fillId="0" borderId="0" xfId="2" applyFont="1"/>
    <xf numFmtId="0" fontId="1" fillId="0" borderId="0" xfId="0" applyFont="1" applyAlignment="1">
      <alignment horizontal="left"/>
    </xf>
    <xf numFmtId="44" fontId="1" fillId="0" borderId="0" xfId="2"/>
    <xf numFmtId="44" fontId="1" fillId="0" borderId="0" xfId="2" applyBorder="1"/>
    <xf numFmtId="44" fontId="4" fillId="0" borderId="0" xfId="2" applyFont="1" applyBorder="1"/>
    <xf numFmtId="44" fontId="1" fillId="0" borderId="0" xfId="2" applyFill="1"/>
    <xf numFmtId="0" fontId="2" fillId="0" borderId="1"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0" fillId="0" borderId="0" xfId="0" applyBorder="1"/>
    <xf numFmtId="44" fontId="2" fillId="0" borderId="0" xfId="2" applyFont="1" applyFill="1" applyBorder="1"/>
    <xf numFmtId="0" fontId="2" fillId="0" borderId="3" xfId="0" applyFont="1" applyBorder="1"/>
    <xf numFmtId="44" fontId="2" fillId="0" borderId="3" xfId="2" applyFont="1" applyBorder="1" applyAlignment="1">
      <alignment horizontal="center"/>
    </xf>
    <xf numFmtId="0" fontId="5" fillId="0" borderId="3" xfId="0" applyFont="1" applyBorder="1"/>
    <xf numFmtId="0" fontId="4" fillId="0" borderId="3" xfId="0" applyFont="1" applyBorder="1"/>
    <xf numFmtId="44" fontId="4" fillId="0" borderId="3" xfId="2" applyFont="1" applyBorder="1"/>
    <xf numFmtId="164" fontId="2" fillId="0" borderId="0" xfId="0" applyNumberFormat="1" applyFont="1" applyBorder="1"/>
    <xf numFmtId="44" fontId="2" fillId="0" borderId="3" xfId="2" applyFont="1" applyFill="1" applyBorder="1" applyAlignment="1">
      <alignment horizontal="centerContinuous"/>
    </xf>
    <xf numFmtId="44" fontId="2" fillId="0" borderId="3" xfId="2" applyFont="1" applyFill="1" applyBorder="1" applyAlignment="1">
      <alignment horizontal="center"/>
    </xf>
    <xf numFmtId="44" fontId="1" fillId="0" borderId="3" xfId="2" applyFill="1" applyBorder="1"/>
    <xf numFmtId="44" fontId="5" fillId="0" borderId="3" xfId="2" applyFont="1" applyFill="1" applyBorder="1"/>
    <xf numFmtId="44" fontId="2" fillId="0" borderId="3" xfId="2" applyFont="1" applyFill="1" applyBorder="1"/>
    <xf numFmtId="164" fontId="2" fillId="0" borderId="3" xfId="0" applyNumberFormat="1" applyFont="1" applyFill="1" applyBorder="1" applyAlignment="1">
      <alignment horizontal="center"/>
    </xf>
    <xf numFmtId="44" fontId="5" fillId="0" borderId="3" xfId="2" applyFont="1" applyFill="1" applyBorder="1" applyAlignment="1">
      <alignment horizontal="center"/>
    </xf>
    <xf numFmtId="44" fontId="2" fillId="2" borderId="3" xfId="2" applyFont="1" applyFill="1" applyBorder="1"/>
    <xf numFmtId="44" fontId="1" fillId="0" borderId="3" xfId="2" applyFill="1" applyBorder="1" applyAlignment="1">
      <alignment horizontal="centerContinuous"/>
    </xf>
    <xf numFmtId="44" fontId="4" fillId="0" borderId="3" xfId="2" applyFont="1" applyFill="1" applyBorder="1"/>
    <xf numFmtId="44" fontId="2" fillId="0" borderId="1" xfId="2" applyFont="1" applyFill="1" applyBorder="1" applyAlignment="1">
      <alignment horizontal="center"/>
    </xf>
    <xf numFmtId="44" fontId="2" fillId="3" borderId="3" xfId="2" applyFont="1" applyFill="1" applyBorder="1"/>
    <xf numFmtId="44" fontId="2" fillId="3" borderId="3" xfId="0" applyNumberFormat="1" applyFont="1" applyFill="1" applyBorder="1"/>
    <xf numFmtId="0" fontId="2" fillId="3" borderId="3" xfId="0" applyFont="1" applyFill="1" applyBorder="1" applyAlignment="1">
      <alignment horizontal="center"/>
    </xf>
    <xf numFmtId="164" fontId="0" fillId="3" borderId="3" xfId="0" applyNumberFormat="1" applyFill="1" applyBorder="1"/>
    <xf numFmtId="0" fontId="2" fillId="3" borderId="3" xfId="0" applyFont="1" applyFill="1" applyBorder="1"/>
    <xf numFmtId="0" fontId="5" fillId="0" borderId="0" xfId="0" applyFont="1"/>
    <xf numFmtId="0" fontId="8" fillId="0" borderId="0" xfId="3" applyFont="1" applyAlignment="1" applyProtection="1">
      <alignment horizontal="left"/>
    </xf>
    <xf numFmtId="0" fontId="1" fillId="0" borderId="3" xfId="0" applyFont="1" applyBorder="1"/>
    <xf numFmtId="44" fontId="2" fillId="0" borderId="0" xfId="2" applyFont="1" applyAlignment="1">
      <alignment horizontal="left"/>
    </xf>
    <xf numFmtId="0" fontId="2" fillId="0" borderId="0" xfId="0" applyFont="1"/>
    <xf numFmtId="0" fontId="1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4" fontId="1" fillId="0" borderId="0" xfId="2" applyFont="1" applyAlignment="1">
      <alignment horizontal="left"/>
    </xf>
    <xf numFmtId="0" fontId="3" fillId="0" borderId="0" xfId="0" applyFont="1" applyAlignment="1">
      <alignment horizontal="left"/>
    </xf>
    <xf numFmtId="44" fontId="4" fillId="0" borderId="3" xfId="2" applyFont="1" applyFill="1" applyBorder="1" applyAlignment="1">
      <alignment horizontal="center"/>
    </xf>
    <xf numFmtId="44" fontId="4" fillId="0" borderId="3" xfId="2" applyFont="1" applyFill="1" applyBorder="1" applyAlignment="1">
      <alignment horizontal="centerContinuous"/>
    </xf>
    <xf numFmtId="0" fontId="2" fillId="0" borderId="0" xfId="0" applyFont="1" applyFill="1" applyBorder="1" applyAlignment="1">
      <alignment horizontal="center"/>
    </xf>
    <xf numFmtId="0" fontId="0" fillId="0" borderId="0" xfId="0" applyFill="1"/>
    <xf numFmtId="164" fontId="0" fillId="0" borderId="0" xfId="0" applyNumberFormat="1" applyFill="1" applyBorder="1"/>
    <xf numFmtId="44" fontId="1" fillId="0" borderId="0" xfId="2" applyFill="1" applyBorder="1"/>
    <xf numFmtId="44" fontId="4" fillId="0" borderId="0" xfId="2" applyFont="1" applyFill="1" applyBorder="1"/>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44" fontId="1" fillId="0" borderId="4" xfId="2" applyBorder="1"/>
    <xf numFmtId="0" fontId="11" fillId="0" borderId="0" xfId="0" applyNumberFormat="1" applyFont="1" applyAlignment="1">
      <alignment horizontal="center" wrapText="1"/>
    </xf>
    <xf numFmtId="0" fontId="1" fillId="0" borderId="0" xfId="2" applyNumberFormat="1" applyAlignment="1">
      <alignment horizontal="left" wrapText="1"/>
    </xf>
    <xf numFmtId="0" fontId="5" fillId="0" borderId="0" xfId="0" applyNumberFormat="1" applyFont="1" applyAlignment="1">
      <alignment horizontal="left" wrapText="1"/>
    </xf>
    <xf numFmtId="0" fontId="0" fillId="0" borderId="0" xfId="0" applyNumberFormat="1" applyAlignment="1">
      <alignment horizontal="left" wrapText="1"/>
    </xf>
    <xf numFmtId="0" fontId="1" fillId="0" borderId="0" xfId="0" applyNumberFormat="1" applyFont="1" applyAlignment="1">
      <alignment horizontal="left"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xf>
    <xf numFmtId="0" fontId="10" fillId="0" borderId="0" xfId="0" applyNumberFormat="1" applyFont="1" applyAlignment="1">
      <alignment horizontal="center" wrapText="1"/>
    </xf>
    <xf numFmtId="0" fontId="10" fillId="0" borderId="0" xfId="0" applyNumberFormat="1" applyFont="1" applyAlignment="1">
      <alignment horizontal="left" wrapText="1"/>
    </xf>
    <xf numFmtId="0" fontId="2" fillId="0" borderId="0" xfId="0" applyNumberFormat="1" applyFont="1" applyAlignment="1">
      <alignment horizontal="left" wrapText="1"/>
    </xf>
    <xf numFmtId="0" fontId="1" fillId="0" borderId="0" xfId="2" applyNumberFormat="1" applyFont="1" applyAlignment="1">
      <alignment horizontal="left" wrapText="1"/>
    </xf>
    <xf numFmtId="0" fontId="2" fillId="0" borderId="0" xfId="2" applyNumberFormat="1" applyFont="1" applyAlignment="1">
      <alignment horizontal="left" wrapText="1"/>
    </xf>
    <xf numFmtId="0" fontId="3" fillId="0" borderId="0" xfId="0" applyNumberFormat="1" applyFont="1" applyAlignment="1">
      <alignment horizontal="left" wrapText="1"/>
    </xf>
    <xf numFmtId="0" fontId="6" fillId="0" borderId="0" xfId="3" applyNumberFormat="1" applyFont="1" applyAlignment="1" applyProtection="1">
      <alignment horizontal="center" wrapText="1"/>
    </xf>
    <xf numFmtId="0" fontId="6" fillId="0" borderId="0" xfId="3" applyNumberFormat="1" applyFont="1" applyAlignment="1" applyProtection="1">
      <alignment horizontal="left" wrapText="1"/>
    </xf>
    <xf numFmtId="0" fontId="0" fillId="0" borderId="0" xfId="0" applyNumberFormat="1" applyBorder="1" applyAlignment="1">
      <alignment horizontal="left" wrapText="1"/>
    </xf>
    <xf numFmtId="0" fontId="1" fillId="0" borderId="0" xfId="2" applyNumberFormat="1" applyBorder="1" applyAlignment="1">
      <alignment horizontal="left" wrapText="1"/>
    </xf>
    <xf numFmtId="0" fontId="1" fillId="0" borderId="0" xfId="0" applyNumberFormat="1" applyFont="1" applyAlignment="1">
      <alignment horizontal="left" wrapText="1" indent="3"/>
    </xf>
    <xf numFmtId="0" fontId="7" fillId="0" borderId="0" xfId="3" applyNumberFormat="1" applyAlignment="1" applyProtection="1">
      <alignment horizontal="left" wrapText="1" indent="3"/>
    </xf>
    <xf numFmtId="0" fontId="1" fillId="0" borderId="0" xfId="2" applyNumberFormat="1" applyAlignment="1">
      <alignment horizontal="left" wrapText="1" indent="3"/>
    </xf>
    <xf numFmtId="0" fontId="0" fillId="0" borderId="0" xfId="0" applyNumberFormat="1" applyAlignment="1">
      <alignment horizontal="left" wrapText="1" indent="3"/>
    </xf>
    <xf numFmtId="0" fontId="2" fillId="0" borderId="0" xfId="2" applyNumberFormat="1" applyFont="1" applyAlignment="1">
      <alignment horizontal="left" wrapText="1" indent="3"/>
    </xf>
    <xf numFmtId="0" fontId="0" fillId="0" borderId="0" xfId="0" applyNumberFormat="1" applyBorder="1" applyAlignment="1">
      <alignment horizontal="left" wrapText="1" indent="3"/>
    </xf>
    <xf numFmtId="0" fontId="1" fillId="0" borderId="0" xfId="2" applyNumberFormat="1" applyBorder="1" applyAlignment="1">
      <alignment horizontal="left" wrapText="1" indent="3"/>
    </xf>
    <xf numFmtId="0" fontId="2" fillId="0" borderId="0" xfId="0" applyFont="1" applyBorder="1"/>
    <xf numFmtId="44" fontId="2" fillId="0" borderId="1" xfId="2" applyFont="1" applyFill="1" applyBorder="1" applyAlignment="1">
      <alignment horizontal="centerContinuous"/>
    </xf>
    <xf numFmtId="44" fontId="2" fillId="0" borderId="2" xfId="2" applyFont="1" applyFill="1" applyBorder="1" applyAlignment="1">
      <alignment horizontal="center"/>
    </xf>
    <xf numFmtId="0" fontId="0" fillId="0" borderId="5" xfId="0" applyBorder="1"/>
    <xf numFmtId="44" fontId="1" fillId="0" borderId="5" xfId="2" applyBorder="1"/>
    <xf numFmtId="44" fontId="2" fillId="0" borderId="5" xfId="2" applyFont="1" applyBorder="1"/>
    <xf numFmtId="0" fontId="2" fillId="0" borderId="6" xfId="0" applyFont="1" applyBorder="1" applyAlignment="1">
      <alignment horizontal="left"/>
    </xf>
    <xf numFmtId="44" fontId="2" fillId="4" borderId="3" xfId="2" applyFont="1" applyFill="1" applyBorder="1" applyAlignment="1">
      <alignment horizontal="center"/>
    </xf>
    <xf numFmtId="44" fontId="2" fillId="4" borderId="3" xfId="2" applyFont="1" applyFill="1" applyBorder="1"/>
    <xf numFmtId="44" fontId="2" fillId="4" borderId="3" xfId="0" applyNumberFormat="1" applyFont="1" applyFill="1" applyBorder="1"/>
    <xf numFmtId="0" fontId="9" fillId="0" borderId="0" xfId="3" applyFont="1" applyBorder="1" applyAlignment="1" applyProtection="1">
      <alignment horizontal="centerContinuous"/>
    </xf>
    <xf numFmtId="0" fontId="2" fillId="0" borderId="0" xfId="0" applyFont="1" applyBorder="1" applyAlignment="1">
      <alignment horizontal="left"/>
    </xf>
    <xf numFmtId="44" fontId="2" fillId="0" borderId="7" xfId="2" applyFont="1" applyFill="1" applyBorder="1" applyAlignment="1">
      <alignment horizontal="center"/>
    </xf>
    <xf numFmtId="44" fontId="2" fillId="0" borderId="1" xfId="2" applyFont="1" applyFill="1" applyBorder="1" applyAlignment="1"/>
    <xf numFmtId="44" fontId="2" fillId="0" borderId="8" xfId="2" applyFont="1" applyFill="1" applyBorder="1" applyAlignment="1">
      <alignment horizontal="center"/>
    </xf>
    <xf numFmtId="0" fontId="2" fillId="4" borderId="1" xfId="0" applyFont="1" applyFill="1" applyBorder="1" applyAlignment="1">
      <alignment horizontal="center" wrapText="1"/>
    </xf>
    <xf numFmtId="0" fontId="2" fillId="4" borderId="1" xfId="0" applyNumberFormat="1" applyFont="1" applyFill="1" applyBorder="1" applyAlignment="1">
      <alignment horizontal="center" wrapText="1"/>
    </xf>
    <xf numFmtId="0" fontId="2" fillId="4" borderId="2" xfId="0" applyNumberFormat="1" applyFont="1" applyFill="1" applyBorder="1" applyAlignment="1">
      <alignment horizontal="center" wrapText="1"/>
    </xf>
    <xf numFmtId="0" fontId="13" fillId="0" borderId="0" xfId="0" applyFont="1" applyAlignment="1">
      <alignment horizontal="left" indent="1"/>
    </xf>
    <xf numFmtId="0" fontId="2" fillId="0" borderId="7" xfId="0" applyFont="1" applyBorder="1" applyAlignment="1">
      <alignment horizontal="center"/>
    </xf>
    <xf numFmtId="0" fontId="2" fillId="0" borderId="9" xfId="0" applyFont="1" applyBorder="1" applyAlignment="1">
      <alignment horizontal="center"/>
    </xf>
    <xf numFmtId="0" fontId="10"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xf numFmtId="0" fontId="2" fillId="0" borderId="0" xfId="0" applyNumberFormat="1" applyFont="1" applyFill="1" applyBorder="1" applyAlignment="1">
      <alignment horizontal="left" indent="1"/>
    </xf>
    <xf numFmtId="0" fontId="2" fillId="0" borderId="0" xfId="0" applyNumberFormat="1" applyFont="1" applyBorder="1" applyAlignment="1">
      <alignment horizontal="left" indent="1"/>
    </xf>
    <xf numFmtId="0" fontId="2" fillId="0" borderId="4" xfId="0" applyNumberFormat="1" applyFont="1" applyFill="1" applyBorder="1" applyAlignment="1"/>
    <xf numFmtId="0" fontId="2" fillId="0" borderId="4" xfId="0" applyNumberFormat="1" applyFont="1" applyFill="1" applyBorder="1" applyAlignment="1">
      <alignment horizontal="left"/>
    </xf>
    <xf numFmtId="167" fontId="2" fillId="0" borderId="10" xfId="2" applyNumberFormat="1" applyFont="1" applyFill="1" applyBorder="1" applyAlignment="1">
      <alignment horizontal="center"/>
    </xf>
    <xf numFmtId="167" fontId="2" fillId="0" borderId="0" xfId="2" applyNumberFormat="1" applyFont="1" applyFill="1" applyBorder="1" applyAlignment="1">
      <alignment horizontal="center"/>
    </xf>
    <xf numFmtId="0" fontId="1" fillId="0" borderId="0" xfId="0" applyNumberFormat="1" applyFont="1" applyFill="1" applyBorder="1" applyAlignment="1">
      <alignment horizontal="left"/>
    </xf>
    <xf numFmtId="167" fontId="2" fillId="0" borderId="4" xfId="2" applyNumberFormat="1" applyFont="1" applyFill="1" applyBorder="1" applyAlignment="1">
      <alignment horizontal="center"/>
    </xf>
    <xf numFmtId="167" fontId="2" fillId="0" borderId="11" xfId="2" applyNumberFormat="1" applyFont="1" applyFill="1" applyBorder="1" applyAlignment="1">
      <alignment horizontal="center"/>
    </xf>
    <xf numFmtId="166" fontId="0" fillId="0" borderId="3" xfId="0" applyNumberFormat="1" applyFill="1" applyBorder="1"/>
    <xf numFmtId="0" fontId="10" fillId="0" borderId="0" xfId="0" applyNumberFormat="1" applyFont="1" applyFill="1" applyBorder="1" applyAlignment="1">
      <alignment horizontal="center"/>
    </xf>
    <xf numFmtId="44" fontId="1" fillId="0" borderId="3" xfId="2" applyBorder="1"/>
    <xf numFmtId="0" fontId="2" fillId="0" borderId="0" xfId="0" applyNumberFormat="1" applyFont="1" applyFill="1" applyBorder="1" applyAlignment="1">
      <alignment horizontal="left" wrapText="1"/>
    </xf>
    <xf numFmtId="0" fontId="14" fillId="0" borderId="0" xfId="0" applyNumberFormat="1" applyFont="1" applyFill="1" applyBorder="1" applyAlignment="1">
      <alignment horizontal="left"/>
    </xf>
    <xf numFmtId="0" fontId="14" fillId="0" borderId="0" xfId="0" applyNumberFormat="1" applyFont="1" applyFill="1" applyBorder="1" applyAlignment="1"/>
    <xf numFmtId="0" fontId="14" fillId="0" borderId="12" xfId="0" applyNumberFormat="1" applyFont="1" applyFill="1" applyBorder="1" applyAlignment="1">
      <alignment horizontal="center"/>
    </xf>
    <xf numFmtId="0" fontId="16" fillId="0" borderId="0" xfId="0" applyNumberFormat="1" applyFont="1" applyFill="1" applyBorder="1" applyAlignment="1">
      <alignment horizontal="left"/>
    </xf>
    <xf numFmtId="0" fontId="14" fillId="0" borderId="12" xfId="0" applyNumberFormat="1" applyFont="1" applyFill="1" applyBorder="1" applyAlignment="1"/>
    <xf numFmtId="0" fontId="14" fillId="0" borderId="12" xfId="0" applyNumberFormat="1" applyFont="1" applyFill="1" applyBorder="1" applyAlignment="1">
      <alignment horizontal="left"/>
    </xf>
    <xf numFmtId="0" fontId="14" fillId="0" borderId="0" xfId="0" applyNumberFormat="1" applyFont="1" applyFill="1" applyBorder="1" applyAlignment="1">
      <alignment horizontal="center"/>
    </xf>
    <xf numFmtId="164" fontId="14" fillId="0" borderId="12" xfId="0" applyNumberFormat="1" applyFont="1" applyFill="1" applyBorder="1" applyAlignment="1">
      <alignment horizontal="center"/>
    </xf>
    <xf numFmtId="164" fontId="14" fillId="0" borderId="0" xfId="0" applyNumberFormat="1" applyFont="1" applyFill="1" applyBorder="1" applyAlignment="1">
      <alignment horizontal="center"/>
    </xf>
    <xf numFmtId="0" fontId="14" fillId="0" borderId="0" xfId="0" applyNumberFormat="1" applyFont="1" applyFill="1" applyBorder="1" applyAlignment="1">
      <alignment vertical="top" wrapText="1"/>
    </xf>
    <xf numFmtId="0" fontId="14" fillId="0" borderId="4" xfId="0" applyNumberFormat="1" applyFont="1" applyFill="1" applyBorder="1" applyAlignment="1"/>
    <xf numFmtId="0" fontId="14" fillId="0" borderId="4" xfId="0" applyNumberFormat="1" applyFont="1" applyFill="1" applyBorder="1" applyAlignment="1">
      <alignment horizontal="left"/>
    </xf>
    <xf numFmtId="0" fontId="14" fillId="0" borderId="0" xfId="0" applyNumberFormat="1" applyFont="1" applyFill="1" applyBorder="1" applyAlignment="1">
      <alignment horizontal="left" wrapText="1"/>
    </xf>
    <xf numFmtId="0" fontId="17" fillId="0" borderId="0" xfId="0" applyNumberFormat="1" applyFont="1" applyFill="1" applyBorder="1" applyAlignment="1">
      <alignment horizontal="left"/>
    </xf>
    <xf numFmtId="0" fontId="14" fillId="5" borderId="4" xfId="0" applyNumberFormat="1" applyFont="1" applyFill="1" applyBorder="1" applyAlignment="1" applyProtection="1">
      <protection locked="0"/>
    </xf>
    <xf numFmtId="164" fontId="14" fillId="0" borderId="4" xfId="0" applyNumberFormat="1" applyFont="1" applyFill="1" applyBorder="1" applyAlignment="1" applyProtection="1">
      <alignment horizontal="center"/>
      <protection locked="0"/>
    </xf>
    <xf numFmtId="1" fontId="1" fillId="5" borderId="3" xfId="1" applyNumberFormat="1" applyFill="1" applyBorder="1" applyAlignment="1" applyProtection="1">
      <alignment horizontal="center"/>
      <protection locked="0"/>
    </xf>
    <xf numFmtId="44" fontId="1" fillId="5" borderId="3" xfId="2" applyFill="1" applyBorder="1" applyProtection="1">
      <protection locked="0"/>
    </xf>
    <xf numFmtId="44" fontId="1" fillId="5" borderId="3" xfId="2" applyFont="1" applyFill="1" applyBorder="1" applyAlignment="1" applyProtection="1">
      <alignment horizontal="center"/>
      <protection locked="0"/>
    </xf>
    <xf numFmtId="165" fontId="5" fillId="5" borderId="3" xfId="1" applyNumberFormat="1" applyFont="1" applyFill="1" applyBorder="1" applyProtection="1">
      <protection locked="0"/>
    </xf>
    <xf numFmtId="44" fontId="0" fillId="5" borderId="3" xfId="2" applyFont="1" applyFill="1" applyBorder="1" applyProtection="1">
      <protection locked="0"/>
    </xf>
    <xf numFmtId="44" fontId="5" fillId="5" borderId="13" xfId="2" applyFont="1" applyFill="1" applyBorder="1" applyAlignment="1" applyProtection="1">
      <alignment horizontal="center"/>
      <protection locked="0"/>
    </xf>
    <xf numFmtId="44" fontId="1" fillId="5" borderId="3" xfId="2"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0" fontId="2" fillId="5" borderId="4" xfId="0" applyNumberFormat="1" applyFont="1" applyFill="1" applyBorder="1" applyAlignment="1" applyProtection="1">
      <alignment horizontal="center"/>
      <protection locked="0"/>
    </xf>
    <xf numFmtId="164" fontId="2" fillId="5" borderId="10"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0" fontId="2" fillId="0" borderId="0" xfId="0" quotePrefix="1" applyNumberFormat="1" applyFont="1" applyFill="1" applyBorder="1" applyAlignment="1">
      <alignment horizontal="left" indent="1"/>
    </xf>
    <xf numFmtId="166" fontId="0" fillId="5" borderId="14" xfId="0" applyNumberFormat="1" applyFill="1" applyBorder="1" applyProtection="1">
      <protection locked="0"/>
    </xf>
    <xf numFmtId="166" fontId="0" fillId="5" borderId="3" xfId="0" applyNumberFormat="1" applyFill="1" applyBorder="1" applyProtection="1">
      <protection locked="0"/>
    </xf>
    <xf numFmtId="0" fontId="0" fillId="0" borderId="3" xfId="0" applyBorder="1" applyAlignment="1" applyProtection="1">
      <alignment horizontal="center"/>
      <protection locked="0"/>
    </xf>
    <xf numFmtId="44" fontId="1" fillId="0" borderId="3" xfId="2" applyFill="1" applyBorder="1" applyProtection="1">
      <protection locked="0"/>
    </xf>
    <xf numFmtId="44" fontId="4" fillId="6" borderId="3" xfId="2" applyFont="1" applyFill="1" applyBorder="1" applyAlignment="1" applyProtection="1">
      <alignment horizontal="center"/>
      <protection locked="0"/>
    </xf>
    <xf numFmtId="44" fontId="5" fillId="0" borderId="2" xfId="2" applyFont="1" applyFill="1" applyBorder="1" applyProtection="1">
      <protection locked="0"/>
    </xf>
    <xf numFmtId="0" fontId="0" fillId="0" borderId="0" xfId="0" applyProtection="1">
      <protection locked="0"/>
    </xf>
    <xf numFmtId="44" fontId="5" fillId="0" borderId="3" xfId="2" applyFont="1" applyFill="1" applyBorder="1" applyProtection="1">
      <protection locked="0"/>
    </xf>
    <xf numFmtId="0" fontId="18" fillId="0" borderId="0" xfId="0" applyFont="1" applyBorder="1"/>
    <xf numFmtId="0" fontId="18" fillId="0" borderId="0" xfId="0" applyFont="1" applyAlignment="1">
      <alignment horizontal="left"/>
    </xf>
    <xf numFmtId="44" fontId="19" fillId="0" borderId="0" xfId="2" applyFont="1"/>
    <xf numFmtId="0" fontId="19" fillId="0" borderId="0" xfId="0" applyFont="1"/>
    <xf numFmtId="44" fontId="18" fillId="0" borderId="0" xfId="2" applyFont="1"/>
    <xf numFmtId="0" fontId="20" fillId="0" borderId="0" xfId="0" applyFont="1" applyAlignment="1">
      <alignment horizontal="center"/>
    </xf>
    <xf numFmtId="0" fontId="18" fillId="0" borderId="0" xfId="2" applyNumberFormat="1" applyFont="1"/>
    <xf numFmtId="0" fontId="18" fillId="0" borderId="0" xfId="2" applyNumberFormat="1" applyFont="1" applyBorder="1"/>
    <xf numFmtId="0" fontId="18" fillId="0" borderId="0" xfId="0" applyFont="1" applyFill="1" applyBorder="1"/>
    <xf numFmtId="44" fontId="19" fillId="0" borderId="0" xfId="2" applyFont="1" applyFill="1"/>
    <xf numFmtId="0" fontId="19" fillId="0" borderId="0" xfId="0" applyFont="1" applyBorder="1" applyAlignment="1">
      <alignment horizontal="left"/>
    </xf>
    <xf numFmtId="8" fontId="19" fillId="0" borderId="0" xfId="0" applyNumberFormat="1" applyFont="1" applyBorder="1"/>
    <xf numFmtId="44" fontId="19" fillId="0" borderId="0" xfId="2" applyFont="1" applyBorder="1"/>
    <xf numFmtId="0" fontId="2" fillId="0" borderId="3" xfId="0" applyFont="1" applyBorder="1" applyAlignment="1" applyProtection="1">
      <alignment horizontal="left"/>
      <protection locked="0"/>
    </xf>
    <xf numFmtId="0" fontId="2" fillId="0" borderId="3" xfId="0" applyFont="1" applyBorder="1" applyProtection="1">
      <protection locked="0"/>
    </xf>
    <xf numFmtId="0" fontId="2" fillId="0" borderId="0" xfId="0" applyNumberFormat="1" applyFont="1" applyFill="1" applyBorder="1" applyAlignment="1" applyProtection="1">
      <alignment horizontal="left"/>
      <protection locked="0"/>
    </xf>
    <xf numFmtId="44" fontId="5" fillId="0" borderId="3" xfId="2" applyFont="1" applyBorder="1" applyProtection="1">
      <protection locked="0"/>
    </xf>
    <xf numFmtId="0" fontId="1" fillId="0" borderId="0" xfId="0" applyNumberFormat="1" applyFont="1" applyFill="1" applyBorder="1" applyAlignment="1">
      <alignment horizontal="left" indent="1"/>
    </xf>
    <xf numFmtId="0" fontId="18" fillId="0" borderId="0" xfId="0" applyNumberFormat="1" applyFont="1" applyAlignment="1">
      <alignment horizontal="left" wrapText="1"/>
    </xf>
    <xf numFmtId="44" fontId="2" fillId="5" borderId="3" xfId="2" applyFont="1" applyFill="1" applyBorder="1" applyAlignment="1" applyProtection="1">
      <alignment horizontal="left"/>
      <protection locked="0"/>
    </xf>
    <xf numFmtId="0" fontId="2" fillId="0" borderId="0" xfId="0" applyNumberFormat="1" applyFont="1" applyFill="1" applyBorder="1" applyAlignment="1">
      <alignment horizontal="center"/>
    </xf>
    <xf numFmtId="0" fontId="1" fillId="0" borderId="6" xfId="0" applyNumberFormat="1" applyFont="1" applyBorder="1" applyAlignment="1">
      <alignment horizontal="left" wrapText="1"/>
    </xf>
    <xf numFmtId="0" fontId="2" fillId="0" borderId="0" xfId="0" applyNumberFormat="1" applyFont="1" applyFill="1" applyBorder="1" applyAlignment="1">
      <alignment horizontal="left" indent="2"/>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indent="3"/>
    </xf>
    <xf numFmtId="0" fontId="2" fillId="0" borderId="0" xfId="0" applyFont="1" applyAlignment="1" applyProtection="1">
      <alignment horizontal="center"/>
      <protection locked="0"/>
    </xf>
    <xf numFmtId="0" fontId="21" fillId="0" borderId="0" xfId="0" quotePrefix="1" applyNumberFormat="1" applyFont="1" applyAlignment="1">
      <alignment horizontal="left" wrapText="1" indent="2"/>
    </xf>
    <xf numFmtId="0" fontId="2" fillId="0" borderId="3" xfId="0" applyFont="1" applyBorder="1" applyAlignment="1">
      <alignment horizontal="center"/>
    </xf>
    <xf numFmtId="43" fontId="2" fillId="0" borderId="0" xfId="0" applyNumberFormat="1" applyFont="1"/>
    <xf numFmtId="0" fontId="2" fillId="7" borderId="3" xfId="0" applyFont="1" applyFill="1" applyBorder="1" applyAlignment="1">
      <alignment horizontal="center"/>
    </xf>
    <xf numFmtId="0" fontId="2" fillId="5" borderId="3" xfId="0" applyFont="1" applyFill="1" applyBorder="1" applyAlignment="1" applyProtection="1">
      <alignment horizontal="center"/>
      <protection locked="0"/>
    </xf>
    <xf numFmtId="0" fontId="9" fillId="0" borderId="3" xfId="3" applyFont="1" applyBorder="1" applyAlignment="1" applyProtection="1">
      <alignment horizontal="center"/>
    </xf>
    <xf numFmtId="44" fontId="2" fillId="4" borderId="3" xfId="2" applyFont="1" applyFill="1" applyBorder="1" applyAlignment="1">
      <alignment horizontal="right"/>
    </xf>
    <xf numFmtId="49" fontId="2" fillId="0" borderId="3" xfId="0" applyNumberFormat="1" applyFont="1" applyBorder="1" applyAlignment="1">
      <alignment horizontal="right"/>
    </xf>
    <xf numFmtId="165" fontId="2" fillId="0" borderId="3" xfId="1" applyNumberFormat="1" applyFont="1" applyBorder="1" applyAlignment="1" applyProtection="1">
      <protection locked="0"/>
    </xf>
    <xf numFmtId="0" fontId="2" fillId="4" borderId="3" xfId="0" applyFont="1" applyFill="1" applyBorder="1"/>
    <xf numFmtId="0" fontId="0" fillId="4" borderId="3" xfId="0" applyFill="1" applyBorder="1"/>
    <xf numFmtId="44" fontId="2" fillId="7" borderId="3" xfId="2" applyFont="1" applyFill="1" applyBorder="1" applyAlignment="1">
      <alignment horizontal="center"/>
    </xf>
    <xf numFmtId="37" fontId="0" fillId="5" borderId="3" xfId="1" applyNumberFormat="1" applyFont="1" applyFill="1" applyBorder="1" applyAlignment="1" applyProtection="1">
      <alignment horizontal="center"/>
      <protection locked="0"/>
    </xf>
    <xf numFmtId="164" fontId="0" fillId="0" borderId="0" xfId="0" applyNumberFormat="1" applyFill="1" applyBorder="1" applyProtection="1">
      <protection locked="0"/>
    </xf>
    <xf numFmtId="0" fontId="9" fillId="0" borderId="0" xfId="3" applyFont="1" applyBorder="1" applyAlignment="1" applyProtection="1">
      <alignment horizontal="right"/>
      <protection locked="0"/>
    </xf>
    <xf numFmtId="44" fontId="2" fillId="0" borderId="0" xfId="2" applyFont="1" applyFill="1" applyBorder="1" applyProtection="1">
      <protection locked="0"/>
    </xf>
    <xf numFmtId="44" fontId="9" fillId="0" borderId="0" xfId="3" applyNumberFormat="1" applyFont="1" applyBorder="1" applyAlignment="1" applyProtection="1">
      <alignment horizontal="right"/>
      <protection locked="0"/>
    </xf>
    <xf numFmtId="44" fontId="2" fillId="2" borderId="3" xfId="2" applyFont="1" applyFill="1" applyBorder="1" applyProtection="1">
      <protection locked="0"/>
    </xf>
    <xf numFmtId="0" fontId="1" fillId="0" borderId="0" xfId="0" applyFont="1" applyProtection="1">
      <protection locked="0"/>
    </xf>
    <xf numFmtId="44" fontId="1" fillId="0" borderId="0" xfId="2" applyProtection="1">
      <protection locked="0"/>
    </xf>
    <xf numFmtId="44" fontId="2" fillId="0" borderId="0" xfId="2" applyFont="1" applyProtection="1">
      <protection locked="0"/>
    </xf>
    <xf numFmtId="0" fontId="2" fillId="5" borderId="4" xfId="0" applyNumberFormat="1" applyFont="1" applyFill="1" applyBorder="1" applyAlignment="1" applyProtection="1">
      <alignment horizontal="center"/>
      <protection locked="0"/>
    </xf>
    <xf numFmtId="49" fontId="2" fillId="5" borderId="10" xfId="0" applyNumberFormat="1" applyFont="1" applyFill="1" applyBorder="1" applyAlignment="1" applyProtection="1">
      <alignment horizontal="center"/>
      <protection locked="0"/>
    </xf>
    <xf numFmtId="49" fontId="7" fillId="5" borderId="4" xfId="3" applyNumberFormat="1" applyFill="1" applyBorder="1" applyAlignment="1" applyProtection="1">
      <alignment horizontal="center"/>
      <protection locked="0"/>
    </xf>
    <xf numFmtId="49" fontId="2" fillId="5" borderId="4"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wrapText="1"/>
      <protection locked="0"/>
    </xf>
    <xf numFmtId="0" fontId="10"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14" fillId="7" borderId="15" xfId="0" applyNumberFormat="1" applyFont="1" applyFill="1" applyBorder="1" applyAlignment="1">
      <alignment horizontal="center" vertical="center"/>
    </xf>
    <xf numFmtId="0" fontId="14" fillId="7" borderId="16" xfId="0" applyNumberFormat="1" applyFont="1" applyFill="1" applyBorder="1" applyAlignment="1">
      <alignment horizontal="center" vertical="center"/>
    </xf>
    <xf numFmtId="0" fontId="14" fillId="7" borderId="17" xfId="0" applyNumberFormat="1" applyFont="1" applyFill="1" applyBorder="1" applyAlignment="1">
      <alignment horizontal="center" vertical="center"/>
    </xf>
    <xf numFmtId="164" fontId="2" fillId="5" borderId="10"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164" fontId="1" fillId="0" borderId="18" xfId="0" applyNumberFormat="1" applyFont="1" applyFill="1" applyBorder="1" applyAlignment="1" applyProtection="1">
      <alignment horizontal="center"/>
      <protection locked="0"/>
    </xf>
    <xf numFmtId="164" fontId="1" fillId="0" borderId="10" xfId="0" applyNumberFormat="1" applyFont="1" applyFill="1" applyBorder="1" applyAlignment="1" applyProtection="1">
      <alignment horizontal="center"/>
      <protection locked="0"/>
    </xf>
    <xf numFmtId="164" fontId="1" fillId="0" borderId="13" xfId="0" applyNumberFormat="1" applyFont="1" applyFill="1" applyBorder="1" applyAlignment="1" applyProtection="1">
      <alignment horizontal="center"/>
      <protection locked="0"/>
    </xf>
    <xf numFmtId="0" fontId="1" fillId="0" borderId="18" xfId="1" applyNumberFormat="1" applyFont="1" applyFill="1" applyBorder="1" applyAlignment="1" applyProtection="1">
      <alignment horizontal="center"/>
      <protection locked="0"/>
    </xf>
    <xf numFmtId="0" fontId="1" fillId="0" borderId="10" xfId="1" applyNumberFormat="1" applyFont="1" applyFill="1" applyBorder="1" applyAlignment="1" applyProtection="1">
      <alignment horizontal="center"/>
      <protection locked="0"/>
    </xf>
    <xf numFmtId="0" fontId="1" fillId="0" borderId="13" xfId="1" applyNumberFormat="1" applyFont="1" applyFill="1" applyBorder="1" applyAlignment="1" applyProtection="1">
      <alignment horizontal="center"/>
      <protection locked="0"/>
    </xf>
    <xf numFmtId="0" fontId="1" fillId="5" borderId="18" xfId="2" applyNumberFormat="1" applyFill="1" applyBorder="1" applyAlignment="1" applyProtection="1">
      <alignment horizontal="center" wrapText="1"/>
      <protection locked="0"/>
    </xf>
    <xf numFmtId="0" fontId="1" fillId="5" borderId="10" xfId="2" applyNumberFormat="1" applyFill="1" applyBorder="1" applyAlignment="1" applyProtection="1">
      <alignment horizontal="center" wrapText="1"/>
      <protection locked="0"/>
    </xf>
    <xf numFmtId="0" fontId="1" fillId="5" borderId="13" xfId="2" applyNumberFormat="1" applyFill="1" applyBorder="1" applyAlignment="1" applyProtection="1">
      <alignment horizontal="center" wrapText="1"/>
      <protection locked="0"/>
    </xf>
    <xf numFmtId="167" fontId="2" fillId="5" borderId="18" xfId="2" applyNumberFormat="1" applyFont="1" applyFill="1" applyBorder="1" applyAlignment="1" applyProtection="1">
      <alignment horizontal="center"/>
      <protection locked="0"/>
    </xf>
    <xf numFmtId="167" fontId="2" fillId="5" borderId="10" xfId="2" applyNumberFormat="1" applyFont="1" applyFill="1" applyBorder="1" applyAlignment="1" applyProtection="1">
      <alignment horizontal="center"/>
      <protection locked="0"/>
    </xf>
    <xf numFmtId="167" fontId="2" fillId="5" borderId="13" xfId="2" applyNumberFormat="1"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wrapText="1"/>
    </xf>
    <xf numFmtId="0" fontId="2" fillId="7" borderId="3" xfId="0" applyFont="1" applyFill="1" applyBorder="1" applyAlignment="1">
      <alignment horizontal="center"/>
    </xf>
    <xf numFmtId="44" fontId="2" fillId="0" borderId="13" xfId="2" applyFont="1" applyBorder="1" applyAlignment="1">
      <alignment horizontal="center" wrapText="1"/>
    </xf>
    <xf numFmtId="44" fontId="2" fillId="0" borderId="3" xfId="2" applyFont="1" applyBorder="1" applyAlignment="1">
      <alignment horizontal="center" wrapText="1"/>
    </xf>
    <xf numFmtId="44" fontId="2" fillId="0" borderId="18" xfId="2" applyFont="1" applyBorder="1" applyAlignment="1">
      <alignment horizontal="center" wrapText="1"/>
    </xf>
    <xf numFmtId="0" fontId="1" fillId="0" borderId="18"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2" fillId="0" borderId="0" xfId="0" applyFont="1" applyAlignment="1">
      <alignment horizontal="center"/>
    </xf>
    <xf numFmtId="0" fontId="1" fillId="0" borderId="3" xfId="0" applyFont="1" applyFill="1" applyBorder="1" applyAlignment="1" applyProtection="1">
      <alignment horizontal="center"/>
      <protection locked="0"/>
    </xf>
    <xf numFmtId="0" fontId="2" fillId="0" borderId="0" xfId="0" applyFont="1" applyAlignment="1" applyProtection="1">
      <alignment horizontal="right"/>
      <protection locked="0"/>
    </xf>
    <xf numFmtId="0" fontId="7" fillId="0" borderId="0" xfId="3" applyAlignment="1" applyProtection="1">
      <alignment horizontal="left"/>
      <protection locked="0"/>
    </xf>
    <xf numFmtId="0" fontId="18" fillId="0" borderId="0" xfId="0" applyFont="1" applyAlignment="1" applyProtection="1">
      <alignment horizontal="left"/>
      <protection locked="0"/>
    </xf>
    <xf numFmtId="0" fontId="14" fillId="0" borderId="0" xfId="0" applyNumberFormat="1" applyFont="1" applyFill="1" applyBorder="1" applyAlignment="1">
      <alignment horizontal="left" wrapText="1"/>
    </xf>
    <xf numFmtId="0" fontId="16" fillId="5" borderId="8" xfId="0" applyNumberFormat="1" applyFont="1" applyFill="1" applyBorder="1" applyAlignment="1" applyProtection="1">
      <alignment vertical="top" wrapText="1"/>
      <protection locked="0"/>
    </xf>
    <xf numFmtId="0" fontId="16" fillId="5" borderId="7" xfId="0" applyNumberFormat="1" applyFont="1" applyFill="1" applyBorder="1" applyAlignment="1" applyProtection="1">
      <alignment vertical="top" wrapText="1"/>
      <protection locked="0"/>
    </xf>
    <xf numFmtId="0" fontId="16" fillId="5" borderId="19" xfId="0" applyNumberFormat="1" applyFont="1" applyFill="1" applyBorder="1" applyAlignment="1" applyProtection="1">
      <alignment vertical="top" wrapText="1"/>
      <protection locked="0"/>
    </xf>
    <xf numFmtId="0" fontId="16" fillId="5" borderId="20" xfId="0" applyNumberFormat="1" applyFont="1" applyFill="1" applyBorder="1" applyAlignment="1" applyProtection="1">
      <alignment vertical="top" wrapText="1"/>
      <protection locked="0"/>
    </xf>
    <xf numFmtId="0" fontId="16" fillId="5" borderId="14" xfId="0" applyNumberFormat="1" applyFont="1" applyFill="1" applyBorder="1" applyAlignment="1" applyProtection="1">
      <alignment vertical="top" wrapText="1"/>
      <protection locked="0"/>
    </xf>
    <xf numFmtId="0" fontId="16" fillId="5" borderId="9" xfId="0" applyNumberFormat="1" applyFont="1" applyFill="1" applyBorder="1" applyAlignment="1" applyProtection="1">
      <alignment vertical="top" wrapText="1"/>
      <protection locked="0"/>
    </xf>
    <xf numFmtId="0" fontId="14" fillId="0" borderId="4" xfId="0" applyNumberFormat="1" applyFont="1" applyFill="1" applyBorder="1" applyAlignment="1" applyProtection="1">
      <alignment horizontal="center"/>
      <protection locked="0"/>
    </xf>
    <xf numFmtId="0" fontId="15" fillId="0" borderId="0" xfId="0" applyNumberFormat="1" applyFont="1" applyFill="1" applyBorder="1" applyAlignment="1">
      <alignment horizontal="left"/>
    </xf>
    <xf numFmtId="0" fontId="1" fillId="0" borderId="3" xfId="2" applyNumberFormat="1" applyBorder="1" applyAlignment="1">
      <alignment horizontal="left" indent="1"/>
    </xf>
    <xf numFmtId="0" fontId="2" fillId="8" borderId="3" xfId="0" applyFont="1" applyFill="1" applyBorder="1"/>
    <xf numFmtId="0" fontId="2" fillId="7" borderId="3" xfId="2" applyNumberFormat="1" applyFont="1" applyFill="1" applyBorder="1"/>
    <xf numFmtId="0" fontId="2" fillId="0" borderId="3" xfId="0" applyFont="1" applyBorder="1" applyAlignment="1">
      <alignment horizontal="center"/>
    </xf>
    <xf numFmtId="44" fontId="2" fillId="4" borderId="3" xfId="2" applyFont="1" applyFill="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sa.gov/portal/category/21287" TargetMode="External"/><Relationship Id="rId1" Type="http://schemas.openxmlformats.org/officeDocument/2006/relationships/hyperlink" Target="http://www.state.nj.us/education/code/current/title6a/chap23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purchasing@msdk12.net" TargetMode="External"/><Relationship Id="rId2" Type="http://schemas.openxmlformats.org/officeDocument/2006/relationships/hyperlink" Target="http://www.gsa.gov/portal/category/21287" TargetMode="External"/><Relationship Id="rId1" Type="http://schemas.openxmlformats.org/officeDocument/2006/relationships/hyperlink" Target="http://www.gsa.gov/portal/category/2128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tabSelected="1" workbookViewId="0">
      <selection activeCell="D34" sqref="D34"/>
    </sheetView>
  </sheetViews>
  <sheetFormatPr defaultRowHeight="12.75" x14ac:dyDescent="0.2"/>
  <cols>
    <col min="1" max="1" width="101" style="58" customWidth="1"/>
    <col min="2" max="2" width="11.28515625" style="56" customWidth="1"/>
    <col min="3" max="3" width="10.28515625" style="58" bestFit="1" customWidth="1"/>
    <col min="4" max="4" width="10.7109375" style="67" bestFit="1" customWidth="1"/>
    <col min="5" max="5" width="10" style="58" bestFit="1" customWidth="1"/>
    <col min="6" max="6" width="12.7109375" style="58" customWidth="1"/>
    <col min="7" max="7" width="9.42578125" style="56" bestFit="1" customWidth="1"/>
    <col min="8" max="10" width="10.140625" style="56" customWidth="1"/>
    <col min="11" max="16384" width="9.140625" style="58"/>
  </cols>
  <sheetData>
    <row r="1" spans="1:16" ht="23.25" x14ac:dyDescent="0.35">
      <c r="A1" s="63" t="s">
        <v>51</v>
      </c>
      <c r="B1" s="63"/>
      <c r="C1" s="63"/>
      <c r="D1" s="63"/>
      <c r="E1" s="63"/>
      <c r="F1" s="63"/>
      <c r="G1" s="63"/>
      <c r="H1" s="63"/>
      <c r="I1" s="63"/>
    </row>
    <row r="2" spans="1:16" ht="23.25" x14ac:dyDescent="0.35">
      <c r="A2" s="63" t="s">
        <v>105</v>
      </c>
      <c r="B2" s="63"/>
      <c r="C2" s="63"/>
      <c r="D2" s="63"/>
      <c r="E2" s="63"/>
      <c r="F2" s="63"/>
      <c r="G2" s="63"/>
      <c r="H2" s="63"/>
      <c r="I2" s="63"/>
      <c r="J2" s="64"/>
      <c r="K2" s="64"/>
      <c r="L2" s="64"/>
      <c r="M2" s="64"/>
      <c r="N2" s="64"/>
      <c r="O2" s="64"/>
      <c r="P2" s="64"/>
    </row>
    <row r="3" spans="1:16" s="59" customFormat="1" x14ac:dyDescent="0.2">
      <c r="A3" s="65"/>
      <c r="B3" s="66"/>
      <c r="D3" s="67"/>
      <c r="E3" s="68"/>
      <c r="F3" s="68"/>
      <c r="G3" s="68"/>
      <c r="H3" s="68"/>
      <c r="I3" s="68"/>
      <c r="J3" s="66"/>
    </row>
    <row r="4" spans="1:16" ht="18" x14ac:dyDescent="0.25">
      <c r="A4" s="55" t="s">
        <v>52</v>
      </c>
      <c r="B4" s="55"/>
      <c r="C4" s="55"/>
      <c r="D4" s="55"/>
      <c r="E4" s="55"/>
      <c r="F4" s="55"/>
      <c r="G4" s="55"/>
      <c r="H4" s="55"/>
      <c r="I4" s="55"/>
    </row>
    <row r="5" spans="1:16" ht="18" x14ac:dyDescent="0.25">
      <c r="A5" s="55" t="s">
        <v>50</v>
      </c>
      <c r="B5" s="55"/>
      <c r="C5" s="55"/>
      <c r="D5" s="55"/>
      <c r="E5" s="55"/>
      <c r="F5" s="55"/>
      <c r="G5" s="55"/>
      <c r="H5" s="55"/>
      <c r="I5" s="55"/>
    </row>
    <row r="6" spans="1:16" ht="18" x14ac:dyDescent="0.25">
      <c r="A6" s="55"/>
      <c r="B6" s="55"/>
      <c r="C6" s="55"/>
      <c r="D6" s="55"/>
      <c r="E6" s="55"/>
      <c r="F6" s="55"/>
      <c r="G6" s="55"/>
      <c r="H6" s="55"/>
      <c r="I6" s="55"/>
    </row>
    <row r="7" spans="1:16" ht="15.75" x14ac:dyDescent="0.25">
      <c r="A7" s="69" t="s">
        <v>36</v>
      </c>
      <c r="B7" s="69"/>
      <c r="C7" s="69"/>
      <c r="D7" s="69"/>
      <c r="E7" s="69"/>
      <c r="F7" s="69"/>
      <c r="G7" s="69"/>
      <c r="H7" s="69"/>
      <c r="I7" s="69"/>
      <c r="J7" s="70"/>
      <c r="K7" s="70"/>
      <c r="L7" s="70"/>
      <c r="M7" s="70"/>
      <c r="N7" s="70"/>
      <c r="O7" s="70"/>
      <c r="P7" s="70"/>
    </row>
    <row r="8" spans="1:16" ht="15.75" x14ac:dyDescent="0.25">
      <c r="A8" s="70"/>
      <c r="B8" s="70"/>
      <c r="C8" s="70"/>
      <c r="D8" s="70"/>
      <c r="E8" s="70"/>
      <c r="F8" s="70"/>
      <c r="G8" s="70"/>
      <c r="H8" s="70"/>
      <c r="I8" s="70"/>
      <c r="J8" s="70"/>
      <c r="K8" s="70"/>
      <c r="L8" s="70"/>
      <c r="M8" s="70"/>
      <c r="N8" s="70"/>
      <c r="O8" s="70"/>
      <c r="P8" s="70"/>
    </row>
    <row r="9" spans="1:16" s="59" customFormat="1" x14ac:dyDescent="0.2">
      <c r="A9" s="65"/>
      <c r="B9" s="65"/>
      <c r="C9" s="65"/>
      <c r="D9" s="65"/>
      <c r="E9" s="65"/>
      <c r="F9" s="65"/>
      <c r="G9" s="65"/>
      <c r="H9" s="65"/>
      <c r="I9" s="65"/>
      <c r="J9" s="65"/>
      <c r="K9" s="65"/>
      <c r="L9" s="65"/>
      <c r="M9" s="65"/>
      <c r="N9" s="65"/>
      <c r="O9" s="65"/>
      <c r="P9" s="65"/>
    </row>
    <row r="10" spans="1:16" s="59" customFormat="1" x14ac:dyDescent="0.2">
      <c r="A10" s="172" t="s">
        <v>128</v>
      </c>
      <c r="B10" s="65"/>
      <c r="C10" s="65"/>
      <c r="D10" s="65"/>
      <c r="E10" s="65"/>
      <c r="F10" s="65"/>
      <c r="G10" s="65"/>
      <c r="H10" s="65"/>
      <c r="I10" s="65"/>
      <c r="J10" s="65"/>
      <c r="K10" s="65"/>
      <c r="L10" s="65"/>
      <c r="M10" s="65"/>
      <c r="N10" s="65"/>
      <c r="O10" s="65"/>
      <c r="P10" s="65"/>
    </row>
    <row r="11" spans="1:16" s="59" customFormat="1" ht="15" customHeight="1" x14ac:dyDescent="0.2">
      <c r="A11" s="65" t="s">
        <v>129</v>
      </c>
      <c r="B11" s="65"/>
      <c r="C11" s="65"/>
      <c r="D11" s="65"/>
      <c r="E11" s="65"/>
      <c r="F11" s="65"/>
      <c r="G11" s="65"/>
      <c r="H11" s="65"/>
      <c r="I11" s="65"/>
      <c r="J11" s="65"/>
      <c r="K11" s="65"/>
      <c r="L11" s="65"/>
      <c r="M11" s="65"/>
      <c r="N11" s="65"/>
      <c r="O11" s="65"/>
      <c r="P11" s="65"/>
    </row>
    <row r="12" spans="1:16" s="59" customFormat="1" ht="6" customHeight="1" x14ac:dyDescent="0.2">
      <c r="A12" s="65"/>
      <c r="B12" s="65"/>
      <c r="C12" s="65"/>
      <c r="D12" s="65"/>
      <c r="E12" s="65"/>
      <c r="F12" s="65"/>
      <c r="G12" s="65"/>
      <c r="H12" s="65"/>
      <c r="I12" s="65"/>
      <c r="J12" s="65"/>
      <c r="K12" s="65"/>
      <c r="L12" s="65"/>
      <c r="M12" s="65"/>
      <c r="N12" s="65"/>
      <c r="O12" s="65"/>
      <c r="P12" s="65"/>
    </row>
    <row r="13" spans="1:16" x14ac:dyDescent="0.2">
      <c r="A13" s="65" t="s">
        <v>130</v>
      </c>
      <c r="E13" s="71"/>
      <c r="F13" s="71"/>
      <c r="G13" s="72"/>
      <c r="H13" s="72"/>
      <c r="I13" s="72"/>
    </row>
    <row r="14" spans="1:16" x14ac:dyDescent="0.2">
      <c r="A14" s="181" t="s">
        <v>147</v>
      </c>
      <c r="E14" s="71"/>
      <c r="F14" s="71"/>
      <c r="G14" s="72"/>
      <c r="H14" s="72"/>
      <c r="I14" s="72"/>
    </row>
    <row r="15" spans="1:16" ht="6" customHeight="1" x14ac:dyDescent="0.2">
      <c r="A15" s="59"/>
      <c r="E15" s="71"/>
      <c r="F15" s="71"/>
      <c r="G15" s="72"/>
      <c r="H15" s="72"/>
      <c r="I15" s="72"/>
    </row>
    <row r="16" spans="1:16" ht="25.5" x14ac:dyDescent="0.2">
      <c r="A16" s="65" t="s">
        <v>132</v>
      </c>
      <c r="E16" s="71"/>
      <c r="F16" s="71"/>
      <c r="G16" s="72"/>
      <c r="H16" s="72"/>
      <c r="I16" s="72"/>
    </row>
    <row r="17" spans="1:16" x14ac:dyDescent="0.2">
      <c r="A17" s="73" t="s">
        <v>80</v>
      </c>
      <c r="E17" s="71"/>
      <c r="F17" s="71"/>
      <c r="G17" s="72"/>
      <c r="H17" s="72"/>
      <c r="I17" s="72"/>
    </row>
    <row r="18" spans="1:16" s="76" customFormat="1" x14ac:dyDescent="0.2">
      <c r="A18" s="73" t="s">
        <v>111</v>
      </c>
      <c r="B18" s="75"/>
      <c r="D18" s="77"/>
      <c r="E18" s="78"/>
      <c r="F18" s="78"/>
      <c r="G18" s="79"/>
      <c r="H18" s="79"/>
      <c r="I18" s="79"/>
      <c r="J18" s="75"/>
    </row>
    <row r="19" spans="1:16" x14ac:dyDescent="0.2">
      <c r="A19" s="74" t="s">
        <v>133</v>
      </c>
      <c r="E19" s="71"/>
      <c r="F19" s="71"/>
      <c r="G19" s="72"/>
      <c r="H19" s="72"/>
      <c r="I19" s="72"/>
    </row>
    <row r="20" spans="1:16" x14ac:dyDescent="0.2">
      <c r="A20" s="73" t="s">
        <v>134</v>
      </c>
      <c r="E20" s="71"/>
      <c r="F20" s="71"/>
      <c r="G20" s="72"/>
      <c r="H20" s="72"/>
      <c r="I20" s="72"/>
    </row>
    <row r="21" spans="1:16" ht="6" customHeight="1" x14ac:dyDescent="0.2">
      <c r="A21" s="74"/>
      <c r="E21" s="71"/>
      <c r="F21" s="71"/>
      <c r="G21" s="72"/>
      <c r="H21" s="72"/>
      <c r="I21" s="72"/>
    </row>
    <row r="22" spans="1:16" ht="38.25" x14ac:dyDescent="0.2">
      <c r="A22" s="65" t="s">
        <v>137</v>
      </c>
      <c r="E22" s="71"/>
      <c r="F22" s="71"/>
      <c r="G22" s="72"/>
      <c r="H22" s="72"/>
      <c r="I22" s="72"/>
    </row>
    <row r="23" spans="1:16" ht="13.5" thickBot="1" x14ac:dyDescent="0.25">
      <c r="A23" s="175"/>
      <c r="E23" s="71"/>
      <c r="F23" s="71"/>
      <c r="G23" s="72"/>
      <c r="H23" s="72"/>
      <c r="I23" s="72"/>
    </row>
    <row r="24" spans="1:16" x14ac:dyDescent="0.2">
      <c r="E24" s="71"/>
      <c r="F24" s="71"/>
      <c r="G24" s="72"/>
      <c r="H24" s="72"/>
      <c r="I24" s="72"/>
    </row>
    <row r="25" spans="1:16" x14ac:dyDescent="0.2">
      <c r="A25" s="172" t="s">
        <v>79</v>
      </c>
      <c r="B25" s="65"/>
      <c r="C25" s="65"/>
      <c r="D25" s="65"/>
      <c r="E25" s="65"/>
      <c r="F25" s="65"/>
      <c r="G25" s="65"/>
      <c r="H25" s="65"/>
      <c r="I25" s="65"/>
      <c r="J25" s="65"/>
      <c r="K25" s="65"/>
      <c r="L25" s="65"/>
      <c r="M25" s="65"/>
      <c r="N25" s="65"/>
      <c r="O25" s="65"/>
      <c r="P25" s="65"/>
    </row>
    <row r="26" spans="1:16" x14ac:dyDescent="0.2">
      <c r="A26" s="56" t="s">
        <v>162</v>
      </c>
      <c r="B26" s="61"/>
      <c r="C26" s="61"/>
      <c r="D26" s="61"/>
      <c r="E26" s="61"/>
      <c r="F26" s="61"/>
      <c r="G26" s="61"/>
      <c r="H26" s="61"/>
      <c r="I26" s="61"/>
    </row>
    <row r="27" spans="1:16" ht="6" customHeight="1" x14ac:dyDescent="0.2">
      <c r="A27" s="56"/>
      <c r="B27" s="61"/>
      <c r="C27" s="61"/>
      <c r="D27" s="61"/>
      <c r="E27" s="61"/>
      <c r="F27" s="61"/>
      <c r="G27" s="61"/>
      <c r="H27" s="61"/>
      <c r="I27" s="61"/>
    </row>
    <row r="28" spans="1:16" ht="25.5" x14ac:dyDescent="0.2">
      <c r="A28" s="56" t="s">
        <v>163</v>
      </c>
      <c r="B28" s="61"/>
      <c r="C28" s="61"/>
      <c r="D28" s="61"/>
      <c r="E28" s="61"/>
      <c r="F28" s="61"/>
      <c r="G28" s="61"/>
      <c r="H28" s="61"/>
      <c r="I28" s="61"/>
    </row>
    <row r="29" spans="1:16" ht="6" customHeight="1" x14ac:dyDescent="0.2">
      <c r="A29" s="56"/>
      <c r="B29" s="61"/>
      <c r="C29" s="61"/>
      <c r="D29" s="61"/>
      <c r="E29" s="61"/>
      <c r="F29" s="61"/>
      <c r="G29" s="61"/>
      <c r="H29" s="61"/>
      <c r="I29" s="61"/>
    </row>
    <row r="30" spans="1:16" x14ac:dyDescent="0.2">
      <c r="A30" s="59" t="s">
        <v>57</v>
      </c>
      <c r="B30" s="60"/>
      <c r="C30" s="60"/>
      <c r="D30" s="60"/>
      <c r="E30" s="60"/>
      <c r="F30" s="60"/>
      <c r="G30" s="60"/>
      <c r="H30" s="60"/>
      <c r="I30" s="60"/>
      <c r="J30" s="57"/>
      <c r="K30" s="57"/>
      <c r="L30" s="57"/>
      <c r="M30" s="57"/>
      <c r="N30" s="57"/>
      <c r="O30" s="57"/>
      <c r="P30" s="57"/>
    </row>
    <row r="31" spans="1:16" ht="6" customHeight="1" x14ac:dyDescent="0.2">
      <c r="A31" s="59"/>
      <c r="B31" s="60"/>
      <c r="C31" s="60"/>
      <c r="D31" s="60"/>
      <c r="E31" s="60"/>
      <c r="F31" s="60"/>
      <c r="G31" s="60"/>
      <c r="H31" s="60"/>
      <c r="I31" s="60"/>
      <c r="J31" s="57"/>
      <c r="K31" s="57"/>
      <c r="L31" s="57"/>
      <c r="M31" s="57"/>
      <c r="N31" s="57"/>
      <c r="O31" s="57"/>
      <c r="P31" s="57"/>
    </row>
    <row r="32" spans="1:16" ht="25.5" x14ac:dyDescent="0.2">
      <c r="A32" s="59" t="s">
        <v>159</v>
      </c>
      <c r="B32" s="58"/>
      <c r="D32" s="58"/>
      <c r="G32" s="58"/>
      <c r="H32" s="58"/>
      <c r="I32" s="58"/>
    </row>
    <row r="33" spans="1:9" ht="13.5" thickBot="1" x14ac:dyDescent="0.25">
      <c r="A33" s="175"/>
      <c r="E33" s="71"/>
      <c r="F33" s="71"/>
      <c r="G33" s="72"/>
      <c r="H33" s="72"/>
      <c r="I33" s="72"/>
    </row>
    <row r="34" spans="1:9" x14ac:dyDescent="0.2">
      <c r="E34" s="71"/>
      <c r="F34" s="71"/>
      <c r="G34" s="72"/>
      <c r="H34" s="72"/>
      <c r="I34" s="72"/>
    </row>
    <row r="35" spans="1:9" x14ac:dyDescent="0.2">
      <c r="A35" s="172" t="s">
        <v>32</v>
      </c>
    </row>
    <row r="36" spans="1:9" x14ac:dyDescent="0.2">
      <c r="A36" s="59" t="s">
        <v>61</v>
      </c>
      <c r="B36" s="59"/>
      <c r="C36" s="59"/>
      <c r="D36" s="59"/>
      <c r="E36" s="59"/>
      <c r="F36" s="59"/>
      <c r="G36" s="59"/>
      <c r="H36" s="59"/>
      <c r="I36" s="59"/>
    </row>
    <row r="37" spans="1:9" ht="6" customHeight="1" x14ac:dyDescent="0.2">
      <c r="A37" s="59"/>
    </row>
    <row r="38" spans="1:9" x14ac:dyDescent="0.2">
      <c r="A38" s="59" t="s">
        <v>59</v>
      </c>
    </row>
    <row r="39" spans="1:9" ht="6" customHeight="1" x14ac:dyDescent="0.2">
      <c r="A39" s="59"/>
    </row>
    <row r="40" spans="1:9" x14ac:dyDescent="0.2">
      <c r="A40" s="59" t="s">
        <v>56</v>
      </c>
    </row>
    <row r="41" spans="1:9" ht="6" customHeight="1" x14ac:dyDescent="0.2"/>
    <row r="42" spans="1:9" x14ac:dyDescent="0.2">
      <c r="A42" s="59" t="s">
        <v>53</v>
      </c>
    </row>
    <row r="43" spans="1:9" ht="6" customHeight="1" x14ac:dyDescent="0.2"/>
    <row r="44" spans="1:9" x14ac:dyDescent="0.2">
      <c r="A44" s="59" t="s">
        <v>54</v>
      </c>
    </row>
    <row r="45" spans="1:9" ht="6" customHeight="1" x14ac:dyDescent="0.2"/>
    <row r="46" spans="1:9" x14ac:dyDescent="0.2">
      <c r="A46" s="59" t="s">
        <v>55</v>
      </c>
    </row>
    <row r="47" spans="1:9" ht="13.5" thickBot="1" x14ac:dyDescent="0.25">
      <c r="A47" s="175"/>
    </row>
    <row r="49" spans="1:16" x14ac:dyDescent="0.2">
      <c r="A49" s="172" t="s">
        <v>33</v>
      </c>
      <c r="B49" s="65"/>
      <c r="C49" s="65"/>
      <c r="D49" s="65"/>
      <c r="E49" s="65"/>
      <c r="F49" s="65"/>
      <c r="G49" s="65"/>
      <c r="H49" s="65"/>
      <c r="I49" s="65"/>
      <c r="J49" s="65"/>
      <c r="K49" s="65"/>
      <c r="L49" s="65"/>
      <c r="M49" s="65"/>
      <c r="N49" s="65"/>
      <c r="O49" s="65"/>
      <c r="P49" s="65"/>
    </row>
    <row r="50" spans="1:16" ht="25.5" x14ac:dyDescent="0.2">
      <c r="A50" s="59" t="s">
        <v>62</v>
      </c>
      <c r="B50" s="59"/>
      <c r="C50" s="59"/>
      <c r="D50" s="59"/>
      <c r="E50" s="59"/>
      <c r="F50" s="59"/>
      <c r="G50" s="59"/>
      <c r="H50" s="59"/>
      <c r="I50" s="59"/>
      <c r="J50" s="59"/>
      <c r="K50" s="59"/>
      <c r="L50" s="59"/>
      <c r="M50" s="59"/>
      <c r="N50" s="59"/>
      <c r="O50" s="59"/>
      <c r="P50" s="59"/>
    </row>
    <row r="51" spans="1:16" ht="6" customHeight="1" x14ac:dyDescent="0.2">
      <c r="B51" s="58"/>
      <c r="D51" s="58"/>
      <c r="G51" s="58"/>
      <c r="H51" s="58"/>
      <c r="I51" s="58"/>
      <c r="J51" s="58"/>
    </row>
    <row r="52" spans="1:16" ht="25.5" x14ac:dyDescent="0.2">
      <c r="A52" s="58" t="s">
        <v>60</v>
      </c>
      <c r="B52" s="58"/>
      <c r="D52" s="58"/>
      <c r="G52" s="58"/>
      <c r="H52" s="58"/>
      <c r="I52" s="58"/>
      <c r="J52" s="58"/>
    </row>
    <row r="53" spans="1:16" ht="6" customHeight="1" x14ac:dyDescent="0.2">
      <c r="B53" s="58"/>
      <c r="D53" s="58"/>
      <c r="G53" s="58"/>
      <c r="H53" s="58"/>
      <c r="I53" s="58"/>
      <c r="J53" s="58"/>
    </row>
    <row r="54" spans="1:16" ht="25.5" x14ac:dyDescent="0.2">
      <c r="A54" s="58" t="s">
        <v>63</v>
      </c>
      <c r="B54" s="58"/>
      <c r="D54" s="58"/>
      <c r="G54" s="58"/>
      <c r="H54" s="58"/>
      <c r="I54" s="58"/>
      <c r="J54" s="58"/>
    </row>
    <row r="55" spans="1:16" ht="6" customHeight="1" x14ac:dyDescent="0.2"/>
    <row r="56" spans="1:16" ht="25.5" x14ac:dyDescent="0.2">
      <c r="A56" s="58" t="s">
        <v>58</v>
      </c>
      <c r="B56" s="58"/>
      <c r="D56" s="58"/>
      <c r="G56" s="58"/>
      <c r="H56" s="58"/>
      <c r="I56" s="58"/>
      <c r="J56" s="58"/>
    </row>
    <row r="57" spans="1:16" ht="6" customHeight="1" x14ac:dyDescent="0.2"/>
    <row r="58" spans="1:16" ht="25.5" x14ac:dyDescent="0.2">
      <c r="A58" s="58" t="s">
        <v>64</v>
      </c>
      <c r="B58" s="58"/>
      <c r="D58" s="58"/>
      <c r="G58" s="58"/>
      <c r="H58" s="58"/>
      <c r="I58" s="58"/>
      <c r="J58" s="58"/>
    </row>
    <row r="59" spans="1:16" ht="6" customHeight="1" x14ac:dyDescent="0.2"/>
    <row r="60" spans="1:16" x14ac:dyDescent="0.2">
      <c r="A60" s="58" t="s">
        <v>65</v>
      </c>
      <c r="B60" s="58"/>
      <c r="D60" s="58"/>
      <c r="G60" s="58"/>
      <c r="H60" s="58"/>
      <c r="I60" s="58"/>
      <c r="J60" s="58"/>
    </row>
    <row r="61" spans="1:16" ht="6" customHeight="1" x14ac:dyDescent="0.2"/>
    <row r="62" spans="1:16" x14ac:dyDescent="0.2">
      <c r="A62" s="59" t="s">
        <v>82</v>
      </c>
    </row>
    <row r="63" spans="1:16" ht="13.5" thickBot="1" x14ac:dyDescent="0.25">
      <c r="A63" s="175"/>
    </row>
    <row r="65" spans="1:16" x14ac:dyDescent="0.2">
      <c r="A65" s="172" t="s">
        <v>112</v>
      </c>
    </row>
    <row r="66" spans="1:16" x14ac:dyDescent="0.2">
      <c r="A66" s="59" t="s">
        <v>146</v>
      </c>
      <c r="B66" s="60"/>
      <c r="C66" s="60"/>
      <c r="D66" s="60"/>
      <c r="E66" s="60"/>
      <c r="F66" s="60"/>
      <c r="G66" s="60"/>
      <c r="H66" s="60"/>
      <c r="I66" s="60"/>
      <c r="J66" s="57"/>
      <c r="K66" s="57"/>
      <c r="L66" s="57"/>
      <c r="M66" s="57"/>
      <c r="N66" s="57"/>
      <c r="O66" s="57"/>
      <c r="P66" s="57"/>
    </row>
    <row r="67" spans="1:16" ht="6" customHeight="1" x14ac:dyDescent="0.2"/>
    <row r="68" spans="1:16" ht="25.5" x14ac:dyDescent="0.2">
      <c r="A68" s="59" t="s">
        <v>124</v>
      </c>
    </row>
  </sheetData>
  <sheetProtection algorithmName="SHA-512" hashValue="pxL9nvSh2ikf8iAA8gmbNOKwviIYUSUU7SruL+u3fZG+xGdFnykhnplZRnMtolQVgSigSnbo8c2spQTPw9Jt2g==" saltValue="enr7kTmsJbGpTlZ4V1pd4Q==" spinCount="100000" sheet="1" objects="1" scenarios="1" selectLockedCells="1" selectUnlockedCells="1"/>
  <phoneticPr fontId="0" type="noConversion"/>
  <hyperlinks>
    <hyperlink ref="A7" r:id="rId1" display="Travel practices are governed by NJSA 6A:23A Subchapter 7"/>
    <hyperlink ref="A19" r:id="rId2" display="For GSA per-diem amounts, click here or contact the Business Office "/>
  </hyperlinks>
  <printOptions horizontalCentered="1"/>
  <pageMargins left="0.75" right="0.75" top="0.5" bottom="0.5"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workbookViewId="0">
      <selection activeCell="B39" sqref="B39"/>
    </sheetView>
  </sheetViews>
  <sheetFormatPr defaultRowHeight="12.75" x14ac:dyDescent="0.2"/>
  <cols>
    <col min="1" max="1" width="24.140625" style="102" customWidth="1"/>
    <col min="2" max="2" width="28.7109375" style="103" customWidth="1"/>
    <col min="3" max="3" width="32.5703125" style="102" customWidth="1"/>
    <col min="4" max="4" width="16.140625" style="102" bestFit="1" customWidth="1"/>
    <col min="5" max="5" width="7.5703125" style="102" customWidth="1"/>
    <col min="6" max="16384" width="9.140625" style="102"/>
  </cols>
  <sheetData>
    <row r="1" spans="1:8" ht="23.25" x14ac:dyDescent="0.35">
      <c r="A1" s="207" t="s">
        <v>51</v>
      </c>
      <c r="B1" s="207"/>
      <c r="C1" s="207"/>
      <c r="D1" s="114"/>
      <c r="E1" s="114"/>
      <c r="F1" s="101"/>
      <c r="G1" s="101"/>
      <c r="H1" s="101"/>
    </row>
    <row r="2" spans="1:8" ht="23.25" x14ac:dyDescent="0.35">
      <c r="A2" s="207" t="s">
        <v>87</v>
      </c>
      <c r="B2" s="207"/>
      <c r="C2" s="207"/>
      <c r="D2" s="114"/>
      <c r="E2" s="114"/>
      <c r="F2" s="101"/>
      <c r="G2" s="101"/>
      <c r="H2" s="101"/>
    </row>
    <row r="4" spans="1:8" x14ac:dyDescent="0.2">
      <c r="B4" s="102" t="s">
        <v>126</v>
      </c>
      <c r="C4" s="174"/>
      <c r="D4" s="174"/>
      <c r="E4" s="174"/>
    </row>
    <row r="5" spans="1:8" x14ac:dyDescent="0.2">
      <c r="B5" s="145" t="s">
        <v>144</v>
      </c>
      <c r="C5" s="174"/>
      <c r="D5" s="174"/>
      <c r="E5" s="174"/>
    </row>
    <row r="6" spans="1:8" x14ac:dyDescent="0.2">
      <c r="B6" s="145" t="s">
        <v>131</v>
      </c>
      <c r="C6" s="174"/>
      <c r="D6" s="174"/>
      <c r="E6" s="174"/>
    </row>
    <row r="7" spans="1:8" x14ac:dyDescent="0.2">
      <c r="A7" s="174"/>
      <c r="B7" s="174"/>
      <c r="C7" s="174"/>
      <c r="D7" s="174"/>
      <c r="E7" s="174"/>
    </row>
    <row r="8" spans="1:8" x14ac:dyDescent="0.2">
      <c r="A8" s="208" t="s">
        <v>127</v>
      </c>
      <c r="B8" s="208"/>
      <c r="C8" s="208"/>
      <c r="D8" s="174"/>
      <c r="E8" s="174"/>
    </row>
    <row r="9" spans="1:8" x14ac:dyDescent="0.2">
      <c r="A9" s="174"/>
      <c r="B9" s="174"/>
      <c r="C9" s="174"/>
      <c r="D9" s="174"/>
      <c r="E9" s="174"/>
    </row>
    <row r="12" spans="1:8" x14ac:dyDescent="0.2">
      <c r="A12" s="102" t="s">
        <v>88</v>
      </c>
      <c r="B12" s="202"/>
      <c r="C12" s="202"/>
    </row>
    <row r="13" spans="1:8" x14ac:dyDescent="0.2">
      <c r="A13" s="102" t="s">
        <v>139</v>
      </c>
      <c r="B13" s="206"/>
      <c r="C13" s="206"/>
    </row>
    <row r="14" spans="1:8" x14ac:dyDescent="0.2">
      <c r="A14" s="102" t="s">
        <v>89</v>
      </c>
      <c r="B14" s="212"/>
      <c r="C14" s="212"/>
      <c r="D14" s="110"/>
    </row>
    <row r="15" spans="1:8" x14ac:dyDescent="0.2">
      <c r="A15" s="102" t="s">
        <v>74</v>
      </c>
      <c r="B15" s="213"/>
      <c r="C15" s="213"/>
      <c r="D15" s="110"/>
    </row>
    <row r="16" spans="1:8" x14ac:dyDescent="0.2">
      <c r="A16" s="102" t="s">
        <v>135</v>
      </c>
      <c r="B16" s="203"/>
      <c r="C16" s="203"/>
      <c r="D16" s="110"/>
    </row>
    <row r="17" spans="1:4" x14ac:dyDescent="0.2">
      <c r="A17" s="102" t="s">
        <v>136</v>
      </c>
      <c r="B17" s="204"/>
      <c r="C17" s="205"/>
      <c r="D17" s="110"/>
    </row>
    <row r="19" spans="1:4" x14ac:dyDescent="0.2">
      <c r="A19" s="102" t="s">
        <v>114</v>
      </c>
      <c r="B19" s="213"/>
      <c r="C19" s="213"/>
    </row>
    <row r="20" spans="1:4" x14ac:dyDescent="0.2">
      <c r="A20" s="102" t="s">
        <v>1</v>
      </c>
      <c r="B20" s="213"/>
      <c r="C20" s="213"/>
    </row>
    <row r="22" spans="1:4" x14ac:dyDescent="0.2">
      <c r="A22" s="102" t="s">
        <v>125</v>
      </c>
      <c r="B22" s="142"/>
    </row>
    <row r="23" spans="1:4" x14ac:dyDescent="0.2">
      <c r="A23" s="102" t="s">
        <v>90</v>
      </c>
      <c r="B23" s="143"/>
    </row>
    <row r="24" spans="1:4" x14ac:dyDescent="0.2">
      <c r="A24" s="102" t="s">
        <v>91</v>
      </c>
      <c r="B24" s="143"/>
    </row>
    <row r="26" spans="1:4" x14ac:dyDescent="0.2">
      <c r="A26" s="103" t="s">
        <v>103</v>
      </c>
      <c r="B26" s="102"/>
    </row>
    <row r="27" spans="1:4" x14ac:dyDescent="0.2">
      <c r="A27" s="104" t="s">
        <v>104</v>
      </c>
      <c r="B27" s="142"/>
    </row>
    <row r="28" spans="1:4" x14ac:dyDescent="0.2">
      <c r="A28" s="104" t="s">
        <v>125</v>
      </c>
      <c r="B28" s="144"/>
    </row>
    <row r="29" spans="1:4" x14ac:dyDescent="0.2">
      <c r="A29" s="104" t="s">
        <v>102</v>
      </c>
      <c r="B29" s="144"/>
    </row>
    <row r="31" spans="1:4" x14ac:dyDescent="0.2">
      <c r="A31" s="102" t="s">
        <v>107</v>
      </c>
    </row>
    <row r="32" spans="1:4" x14ac:dyDescent="0.2">
      <c r="A32" s="104" t="s">
        <v>92</v>
      </c>
      <c r="B32" s="111">
        <f>Expenses!B26</f>
        <v>0</v>
      </c>
      <c r="C32" s="104" t="s">
        <v>106</v>
      </c>
    </row>
    <row r="33" spans="1:4" x14ac:dyDescent="0.2">
      <c r="A33" s="105" t="s">
        <v>23</v>
      </c>
      <c r="B33" s="108">
        <f>Expenses!J39</f>
        <v>0</v>
      </c>
      <c r="C33" s="171" t="s">
        <v>140</v>
      </c>
    </row>
    <row r="34" spans="1:4" x14ac:dyDescent="0.2">
      <c r="A34" s="105" t="s">
        <v>19</v>
      </c>
      <c r="B34" s="108">
        <f>Expenses!J29</f>
        <v>0</v>
      </c>
      <c r="C34" s="171" t="s">
        <v>141</v>
      </c>
    </row>
    <row r="35" spans="1:4" x14ac:dyDescent="0.2">
      <c r="A35" s="105" t="s">
        <v>85</v>
      </c>
      <c r="B35" s="108">
        <f>Expenses!J23</f>
        <v>0</v>
      </c>
      <c r="C35" s="171" t="s">
        <v>142</v>
      </c>
    </row>
    <row r="36" spans="1:4" ht="13.5" thickBot="1" x14ac:dyDescent="0.25">
      <c r="A36" s="105" t="s">
        <v>26</v>
      </c>
      <c r="B36" s="112">
        <f>Expenses!J41</f>
        <v>0</v>
      </c>
      <c r="C36" s="171"/>
    </row>
    <row r="37" spans="1:4" ht="13.5" thickTop="1" x14ac:dyDescent="0.2">
      <c r="A37" s="105" t="s">
        <v>13</v>
      </c>
      <c r="B37" s="109">
        <f>SUM(B32:B36)</f>
        <v>0</v>
      </c>
    </row>
    <row r="39" spans="1:4" x14ac:dyDescent="0.2">
      <c r="A39" s="102" t="s">
        <v>93</v>
      </c>
      <c r="B39" s="142"/>
    </row>
    <row r="41" spans="1:4" x14ac:dyDescent="0.2">
      <c r="A41" s="80" t="s">
        <v>94</v>
      </c>
      <c r="B41" s="142"/>
      <c r="C41" s="104"/>
    </row>
    <row r="42" spans="1:4" x14ac:dyDescent="0.2">
      <c r="A42" s="80" t="s">
        <v>95</v>
      </c>
      <c r="B42" s="144"/>
      <c r="C42" s="171"/>
      <c r="D42" s="110"/>
    </row>
    <row r="43" spans="1:4" x14ac:dyDescent="0.2">
      <c r="A43" s="80" t="s">
        <v>96</v>
      </c>
      <c r="B43" s="144"/>
      <c r="C43" s="171"/>
      <c r="D43" s="110"/>
    </row>
    <row r="44" spans="1:4" x14ac:dyDescent="0.2">
      <c r="C44" s="171"/>
      <c r="D44" s="110"/>
    </row>
    <row r="46" spans="1:4" x14ac:dyDescent="0.2">
      <c r="A46" s="102" t="s">
        <v>99</v>
      </c>
      <c r="B46" s="106"/>
      <c r="C46" s="107"/>
    </row>
    <row r="48" spans="1:4" ht="13.5" thickBot="1" x14ac:dyDescent="0.25"/>
    <row r="49" spans="1:4" s="177" customFormat="1" ht="27" customHeight="1" thickBot="1" x14ac:dyDescent="0.25">
      <c r="A49" s="209" t="s">
        <v>97</v>
      </c>
      <c r="B49" s="210"/>
      <c r="C49" s="211"/>
      <c r="D49" s="178"/>
    </row>
    <row r="50" spans="1:4" x14ac:dyDescent="0.2">
      <c r="A50" s="104"/>
    </row>
    <row r="51" spans="1:4" x14ac:dyDescent="0.2">
      <c r="A51" s="104"/>
    </row>
    <row r="52" spans="1:4" x14ac:dyDescent="0.2">
      <c r="A52" s="104" t="s">
        <v>98</v>
      </c>
      <c r="B52" s="106"/>
      <c r="C52" s="107"/>
    </row>
    <row r="53" spans="1:4" x14ac:dyDescent="0.2">
      <c r="A53" s="176"/>
    </row>
    <row r="54" spans="1:4" x14ac:dyDescent="0.2">
      <c r="A54" s="176"/>
    </row>
    <row r="55" spans="1:4" x14ac:dyDescent="0.2">
      <c r="A55" s="179" t="s">
        <v>99</v>
      </c>
      <c r="B55" s="106"/>
      <c r="C55" s="107"/>
    </row>
    <row r="56" spans="1:4" x14ac:dyDescent="0.2">
      <c r="A56" s="176"/>
    </row>
    <row r="57" spans="1:4" x14ac:dyDescent="0.2">
      <c r="A57" s="176"/>
    </row>
    <row r="58" spans="1:4" x14ac:dyDescent="0.2">
      <c r="A58" s="104" t="s">
        <v>100</v>
      </c>
      <c r="B58" s="106"/>
      <c r="C58" s="107"/>
    </row>
    <row r="59" spans="1:4" x14ac:dyDescent="0.2">
      <c r="A59" s="176"/>
    </row>
    <row r="60" spans="1:4" x14ac:dyDescent="0.2">
      <c r="A60" s="176"/>
    </row>
    <row r="61" spans="1:4" x14ac:dyDescent="0.2">
      <c r="A61" s="179" t="s">
        <v>99</v>
      </c>
      <c r="B61" s="106"/>
      <c r="C61" s="107"/>
    </row>
    <row r="62" spans="1:4" x14ac:dyDescent="0.2">
      <c r="A62" s="176"/>
    </row>
    <row r="63" spans="1:4" x14ac:dyDescent="0.2">
      <c r="A63" s="176"/>
    </row>
    <row r="64" spans="1:4" x14ac:dyDescent="0.2">
      <c r="A64" s="104" t="s">
        <v>161</v>
      </c>
      <c r="B64" s="106"/>
      <c r="C64" s="107"/>
    </row>
    <row r="65" spans="1:3" x14ac:dyDescent="0.2">
      <c r="A65" s="176"/>
    </row>
    <row r="66" spans="1:3" x14ac:dyDescent="0.2">
      <c r="A66" s="176"/>
    </row>
    <row r="67" spans="1:3" x14ac:dyDescent="0.2">
      <c r="A67" s="179" t="s">
        <v>99</v>
      </c>
      <c r="B67" s="106"/>
      <c r="C67" s="107"/>
    </row>
  </sheetData>
  <sheetProtection algorithmName="SHA-512" hashValue="JN2n/erdGxaso+wzHjYQB1Lc/fo0enexX9PfTd20UB3xhgz72NvtCb1VHdQMijHIO3J3HDoRTSv0fMouBr/q/Q==" saltValue="C2XjwgqLXDkkiZX+69HtIQ==" spinCount="100000" sheet="1" selectLockedCells="1"/>
  <mergeCells count="12">
    <mergeCell ref="A49:C49"/>
    <mergeCell ref="B14:C14"/>
    <mergeCell ref="B15:C15"/>
    <mergeCell ref="B19:C19"/>
    <mergeCell ref="B20:C20"/>
    <mergeCell ref="B12:C12"/>
    <mergeCell ref="B16:C16"/>
    <mergeCell ref="B17:C17"/>
    <mergeCell ref="B13:C13"/>
    <mergeCell ref="A1:C1"/>
    <mergeCell ref="A2:C2"/>
    <mergeCell ref="A8:C8"/>
  </mergeCells>
  <phoneticPr fontId="0" type="noConversion"/>
  <dataValidations count="3">
    <dataValidation type="list" allowBlank="1" showInputMessage="1" showErrorMessage="1" sqref="B27">
      <formula1>"Yes,No"</formula1>
    </dataValidation>
    <dataValidation type="list" allowBlank="1" showInputMessage="1" showErrorMessage="1" sqref="B28 B22">
      <formula1>"Full,Half"</formula1>
    </dataValidation>
    <dataValidation type="list" allowBlank="1" showInputMessage="1" showErrorMessage="1" sqref="B15">
      <formula1>"Alexander Hamilton,Alfred Vail,Frelinghuysen MS,Hillcrest,Lafayette,Morristown HS,Normandy Park,Sussex Avenue,Thomas Jefferson,Woodland,Central Office"</formula1>
    </dataValidation>
  </dataValidations>
  <printOptions horizontalCentered="1"/>
  <pageMargins left="0.7" right="0.7" top="0.5" bottom="0.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workbookViewId="0">
      <selection activeCell="I21" sqref="I21"/>
    </sheetView>
  </sheetViews>
  <sheetFormatPr defaultRowHeight="12.75" x14ac:dyDescent="0.2"/>
  <cols>
    <col min="1" max="1" width="21" customWidth="1"/>
    <col min="2" max="2" width="9.85546875" style="3" customWidth="1"/>
    <col min="3" max="3" width="10.85546875" bestFit="1" customWidth="1"/>
    <col min="4" max="4" width="10.7109375" style="1" bestFit="1" customWidth="1"/>
    <col min="5" max="5" width="10" bestFit="1" customWidth="1"/>
    <col min="6" max="6" width="10.28515625" customWidth="1"/>
    <col min="7" max="7" width="9.140625" style="3"/>
    <col min="8" max="8" width="10.5703125" style="3" customWidth="1"/>
    <col min="9" max="9" width="9.85546875" style="3" customWidth="1"/>
    <col min="10" max="10" width="13.140625" style="3" customWidth="1"/>
    <col min="12" max="12" width="10" customWidth="1"/>
  </cols>
  <sheetData>
    <row r="1" spans="1:15" ht="23.25" x14ac:dyDescent="0.35">
      <c r="A1" s="229" t="s">
        <v>51</v>
      </c>
      <c r="B1" s="229"/>
      <c r="C1" s="229"/>
      <c r="D1" s="229"/>
      <c r="E1" s="229"/>
      <c r="F1" s="229"/>
      <c r="G1" s="229"/>
      <c r="H1" s="229"/>
      <c r="I1" s="229"/>
      <c r="J1" s="229"/>
    </row>
    <row r="2" spans="1:15" s="40" customFormat="1" ht="23.25" x14ac:dyDescent="0.35">
      <c r="A2" s="229" t="s">
        <v>81</v>
      </c>
      <c r="B2" s="229"/>
      <c r="C2" s="229"/>
      <c r="D2" s="229"/>
      <c r="E2" s="229"/>
      <c r="F2" s="229"/>
      <c r="G2" s="229"/>
      <c r="H2" s="229"/>
      <c r="I2" s="229"/>
      <c r="J2" s="229"/>
      <c r="K2" s="39"/>
      <c r="L2" s="39"/>
      <c r="M2" s="39"/>
      <c r="N2" s="39"/>
      <c r="O2" s="39"/>
    </row>
    <row r="3" spans="1:15" s="2" customFormat="1" x14ac:dyDescent="0.2">
      <c r="A3" s="41"/>
      <c r="B3" s="42"/>
      <c r="D3" s="37"/>
      <c r="E3" s="43"/>
      <c r="F3" s="43"/>
      <c r="G3" s="43"/>
      <c r="H3" s="43"/>
      <c r="I3" s="43"/>
      <c r="J3" s="42"/>
    </row>
    <row r="4" spans="1:15" s="52" customFormat="1" ht="18" customHeight="1" x14ac:dyDescent="0.25">
      <c r="A4" s="230" t="s">
        <v>49</v>
      </c>
      <c r="B4" s="230"/>
      <c r="C4" s="230"/>
      <c r="D4" s="230"/>
      <c r="E4" s="230"/>
      <c r="F4" s="230"/>
      <c r="G4" s="230"/>
      <c r="H4" s="230"/>
      <c r="I4" s="230"/>
      <c r="J4" s="230"/>
      <c r="K4" s="51"/>
      <c r="L4" s="51"/>
      <c r="M4" s="51"/>
      <c r="N4" s="51"/>
      <c r="O4" s="51"/>
    </row>
    <row r="5" spans="1:15" s="52" customFormat="1" ht="18" customHeight="1" x14ac:dyDescent="0.25">
      <c r="A5" s="230" t="s">
        <v>50</v>
      </c>
      <c r="B5" s="230"/>
      <c r="C5" s="230"/>
      <c r="D5" s="230"/>
      <c r="E5" s="230"/>
      <c r="F5" s="230"/>
      <c r="G5" s="230"/>
      <c r="H5" s="230"/>
      <c r="I5" s="230"/>
      <c r="J5" s="230"/>
      <c r="K5" s="51"/>
      <c r="L5" s="51"/>
      <c r="M5" s="51"/>
      <c r="N5" s="51"/>
      <c r="O5" s="51"/>
    </row>
    <row r="6" spans="1:15" s="52" customFormat="1" ht="12.75" customHeight="1" x14ac:dyDescent="0.25">
      <c r="A6" s="53"/>
      <c r="B6" s="53"/>
      <c r="C6" s="53"/>
      <c r="D6" s="53"/>
      <c r="E6" s="53"/>
      <c r="F6" s="53"/>
      <c r="G6" s="53"/>
      <c r="H6" s="53"/>
      <c r="I6" s="53"/>
      <c r="J6" s="53"/>
      <c r="K6" s="51"/>
      <c r="L6" s="51"/>
      <c r="M6" s="51"/>
      <c r="N6" s="51"/>
      <c r="O6" s="51"/>
    </row>
    <row r="7" spans="1:15" s="2" customFormat="1" x14ac:dyDescent="0.2">
      <c r="A7" s="238" t="s">
        <v>43</v>
      </c>
      <c r="B7" s="238"/>
      <c r="C7" s="238"/>
      <c r="D7" s="238"/>
      <c r="E7" s="238"/>
      <c r="F7" s="238"/>
      <c r="G7" s="238"/>
      <c r="H7" s="238"/>
      <c r="I7" s="238"/>
      <c r="J7" s="238"/>
      <c r="K7" s="41"/>
      <c r="L7" s="41"/>
      <c r="M7" s="41"/>
      <c r="N7" s="41"/>
      <c r="O7" s="41"/>
    </row>
    <row r="8" spans="1:15" s="2" customFormat="1" x14ac:dyDescent="0.2">
      <c r="A8" s="62"/>
      <c r="B8" s="62"/>
      <c r="C8" s="62"/>
      <c r="D8" s="62"/>
      <c r="E8" s="62"/>
      <c r="F8" s="62"/>
      <c r="G8" s="62"/>
      <c r="H8" s="62"/>
      <c r="I8" s="62"/>
      <c r="J8" s="41"/>
      <c r="K8" s="41"/>
      <c r="L8" s="41"/>
      <c r="M8" s="41"/>
      <c r="N8" s="41"/>
      <c r="O8" s="41"/>
    </row>
    <row r="9" spans="1:15" s="2" customFormat="1" x14ac:dyDescent="0.2">
      <c r="A9" s="238" t="s">
        <v>72</v>
      </c>
      <c r="B9" s="238"/>
      <c r="C9" s="238"/>
      <c r="D9" s="238"/>
      <c r="E9" s="238"/>
      <c r="F9" s="238"/>
      <c r="G9" s="238"/>
      <c r="H9" s="238"/>
      <c r="I9" s="238"/>
      <c r="J9" s="238"/>
      <c r="K9" s="41"/>
      <c r="L9" s="41"/>
      <c r="M9" s="41"/>
      <c r="N9" s="41"/>
      <c r="O9" s="41"/>
    </row>
    <row r="10" spans="1:15" s="2" customFormat="1" x14ac:dyDescent="0.2">
      <c r="A10" s="62"/>
      <c r="B10" s="62"/>
      <c r="C10" s="62"/>
      <c r="D10" s="62"/>
      <c r="E10" s="62"/>
      <c r="F10" s="62"/>
      <c r="G10" s="62"/>
      <c r="H10" s="62"/>
      <c r="I10" s="62"/>
      <c r="J10" s="62"/>
      <c r="K10" s="41"/>
      <c r="L10" s="41"/>
      <c r="M10" s="41"/>
      <c r="N10" s="41"/>
      <c r="O10" s="41"/>
    </row>
    <row r="11" spans="1:15" s="2" customFormat="1" x14ac:dyDescent="0.2">
      <c r="A11" s="240" t="s">
        <v>145</v>
      </c>
      <c r="B11" s="240"/>
      <c r="C11" s="240"/>
      <c r="D11" s="240"/>
      <c r="E11" s="240"/>
      <c r="F11" s="241" t="s">
        <v>160</v>
      </c>
      <c r="G11" s="242"/>
      <c r="H11" s="242"/>
      <c r="I11" s="180"/>
      <c r="J11" s="180"/>
      <c r="K11" s="41"/>
      <c r="L11" s="41"/>
      <c r="M11" s="41"/>
      <c r="N11" s="41"/>
      <c r="O11" s="41"/>
    </row>
    <row r="12" spans="1:15" s="2" customFormat="1" ht="13.5" thickBot="1" x14ac:dyDescent="0.25">
      <c r="A12" s="86"/>
      <c r="B12" s="86"/>
      <c r="C12" s="86"/>
      <c r="D12" s="86"/>
      <c r="E12" s="86"/>
      <c r="F12" s="86"/>
      <c r="G12" s="86"/>
      <c r="H12" s="86"/>
      <c r="I12" s="86"/>
      <c r="J12" s="86"/>
      <c r="K12" s="41"/>
      <c r="L12" s="41"/>
      <c r="M12" s="41"/>
      <c r="N12" s="41"/>
      <c r="O12" s="41"/>
    </row>
    <row r="13" spans="1:15" s="2" customFormat="1" x14ac:dyDescent="0.2">
      <c r="A13" s="91"/>
      <c r="B13" s="91"/>
      <c r="C13" s="91"/>
      <c r="D13" s="91"/>
      <c r="E13" s="91"/>
      <c r="F13" s="91"/>
      <c r="G13" s="91"/>
      <c r="H13" s="91"/>
      <c r="I13" s="91"/>
      <c r="J13" s="91"/>
      <c r="K13" s="41"/>
      <c r="L13" s="41"/>
      <c r="M13" s="41"/>
      <c r="N13" s="41"/>
      <c r="O13" s="41"/>
    </row>
    <row r="14" spans="1:15" s="157" customFormat="1" x14ac:dyDescent="0.2">
      <c r="A14" s="155" t="s">
        <v>101</v>
      </c>
      <c r="B14" s="156"/>
      <c r="D14" s="158"/>
      <c r="E14" s="159"/>
      <c r="F14" s="159"/>
      <c r="G14" s="156"/>
      <c r="H14" s="160" t="s">
        <v>155</v>
      </c>
      <c r="I14" s="49"/>
      <c r="J14" s="11"/>
    </row>
    <row r="15" spans="1:15" s="38" customFormat="1" ht="12.75" customHeight="1" x14ac:dyDescent="0.25">
      <c r="A15" s="167" t="s">
        <v>0</v>
      </c>
      <c r="B15" s="239" t="str">
        <f>IF('Prof Leave'!B12&gt;0,'Prof Leave'!B12,"")</f>
        <v/>
      </c>
      <c r="C15" s="239"/>
      <c r="D15" s="239"/>
      <c r="E15" s="239"/>
      <c r="F15" s="35"/>
      <c r="G15" s="257"/>
      <c r="H15" s="258"/>
      <c r="I15" s="188" t="s">
        <v>148</v>
      </c>
      <c r="J15" s="185">
        <v>1</v>
      </c>
      <c r="K15" s="3"/>
    </row>
    <row r="16" spans="1:15" s="38" customFormat="1" ht="12.75" customHeight="1" x14ac:dyDescent="0.2">
      <c r="A16" s="168" t="s">
        <v>74</v>
      </c>
      <c r="B16" s="235" t="str">
        <f>IF('Prof Leave'!B15&gt;0,'Prof Leave'!B15,"")</f>
        <v/>
      </c>
      <c r="C16" s="236"/>
      <c r="D16" s="236"/>
      <c r="E16" s="237"/>
      <c r="G16" s="254" t="s">
        <v>75</v>
      </c>
      <c r="H16" s="254"/>
      <c r="I16" s="184" t="s">
        <v>73</v>
      </c>
      <c r="J16" s="184" t="s">
        <v>149</v>
      </c>
    </row>
    <row r="17" spans="1:11" s="38" customFormat="1" ht="12.75" customHeight="1" x14ac:dyDescent="0.2">
      <c r="A17" s="169" t="s">
        <v>114</v>
      </c>
      <c r="B17" s="235" t="str">
        <f>IF('Prof Leave'!B19&gt;0,'Prof Leave'!B19,"")</f>
        <v/>
      </c>
      <c r="C17" s="236"/>
      <c r="D17" s="236"/>
      <c r="E17" s="237"/>
      <c r="G17" s="252" t="s">
        <v>164</v>
      </c>
      <c r="H17" s="252"/>
      <c r="I17" s="193"/>
      <c r="J17" s="135"/>
    </row>
    <row r="18" spans="1:11" s="38" customFormat="1" ht="12.75" customHeight="1" x14ac:dyDescent="0.2">
      <c r="A18" s="167" t="s">
        <v>1</v>
      </c>
      <c r="B18" s="235" t="str">
        <f>IF('Prof Leave'!B20&gt;0,'Prof Leave'!B20,"")</f>
        <v/>
      </c>
      <c r="C18" s="236"/>
      <c r="D18" s="236"/>
      <c r="E18" s="237"/>
      <c r="G18" s="252" t="s">
        <v>165</v>
      </c>
      <c r="H18" s="252"/>
      <c r="I18" s="193"/>
      <c r="J18" s="88">
        <f>IF(I17&lt;I18,"NONE",(((I17-I18)*0.35)+J17)*J15)</f>
        <v>0</v>
      </c>
    </row>
    <row r="19" spans="1:11" s="38" customFormat="1" ht="12.75" customHeight="1" x14ac:dyDescent="0.2">
      <c r="A19" s="168" t="s">
        <v>2</v>
      </c>
      <c r="B19" s="214" t="str">
        <f>IF('Prof Leave'!B23&gt;0,'Prof Leave'!B23,"")</f>
        <v/>
      </c>
      <c r="C19" s="215"/>
      <c r="D19" s="215"/>
      <c r="E19" s="216"/>
      <c r="G19" s="253"/>
      <c r="H19" s="253"/>
      <c r="I19" s="192" t="s">
        <v>27</v>
      </c>
      <c r="J19" s="192" t="s">
        <v>28</v>
      </c>
    </row>
    <row r="20" spans="1:11" s="38" customFormat="1" ht="12.75" customHeight="1" x14ac:dyDescent="0.2">
      <c r="A20" s="168" t="s">
        <v>3</v>
      </c>
      <c r="B20" s="214" t="str">
        <f>IF('Prof Leave'!B24&gt;0,'Prof Leave'!B24,"")</f>
        <v/>
      </c>
      <c r="C20" s="215"/>
      <c r="D20" s="215"/>
      <c r="E20" s="216"/>
      <c r="G20" s="255" t="s">
        <v>150</v>
      </c>
      <c r="H20" s="255"/>
      <c r="I20" s="133"/>
      <c r="J20" s="134"/>
      <c r="K20" s="183"/>
    </row>
    <row r="21" spans="1:11" s="38" customFormat="1" ht="12.75" customHeight="1" x14ac:dyDescent="0.2">
      <c r="B21" s="199"/>
      <c r="C21" s="199"/>
      <c r="D21" s="199"/>
      <c r="E21" s="199"/>
      <c r="G21" s="255" t="s">
        <v>151</v>
      </c>
      <c r="H21" s="255"/>
      <c r="I21" s="133"/>
      <c r="J21" s="134"/>
    </row>
    <row r="22" spans="1:11" s="38" customFormat="1" ht="12.75" customHeight="1" x14ac:dyDescent="0.2">
      <c r="A22" s="168" t="s">
        <v>39</v>
      </c>
      <c r="B22" s="217" t="str">
        <f>IF('Prof Leave'!B41&gt;0,'Prof Leave'!B41,"")</f>
        <v/>
      </c>
      <c r="C22" s="218"/>
      <c r="D22" s="218"/>
      <c r="E22" s="219"/>
      <c r="G22" s="255" t="s">
        <v>152</v>
      </c>
      <c r="H22" s="255"/>
      <c r="I22" s="133"/>
      <c r="J22" s="134"/>
    </row>
    <row r="23" spans="1:11" ht="12.75" customHeight="1" x14ac:dyDescent="0.2">
      <c r="A23" s="168" t="s">
        <v>38</v>
      </c>
      <c r="B23" s="217" t="str">
        <f>IF('Prof Leave'!B42&gt;0,'Prof Leave'!B42,"")</f>
        <v/>
      </c>
      <c r="C23" s="218"/>
      <c r="D23" s="218"/>
      <c r="E23" s="219"/>
      <c r="G23" s="256" t="s">
        <v>158</v>
      </c>
      <c r="H23" s="256"/>
      <c r="I23" s="256"/>
      <c r="J23" s="87">
        <f>IF(J18="NONE",(I20*J20)+(I21*J21)+(I22*J22),J18+(I20*J20)+(I21*J21)+(I22*J22))</f>
        <v>0</v>
      </c>
    </row>
    <row r="24" spans="1:11" ht="12.75" customHeight="1" x14ac:dyDescent="0.2">
      <c r="A24" s="168" t="s">
        <v>37</v>
      </c>
      <c r="B24" s="217" t="str">
        <f>IF('Prof Leave'!B43&gt;0,'Prof Leave'!B43,"")</f>
        <v/>
      </c>
      <c r="C24" s="218"/>
      <c r="D24" s="218"/>
      <c r="E24" s="219"/>
    </row>
    <row r="25" spans="1:11" ht="12.75" customHeight="1" x14ac:dyDescent="0.2">
      <c r="B25" s="200"/>
      <c r="C25" s="152"/>
      <c r="D25" s="201"/>
      <c r="E25" s="152"/>
      <c r="H25" s="161" t="s">
        <v>33</v>
      </c>
      <c r="I25" s="90"/>
    </row>
    <row r="26" spans="1:11" ht="12.75" customHeight="1" x14ac:dyDescent="0.2">
      <c r="A26" s="167" t="s">
        <v>77</v>
      </c>
      <c r="B26" s="223"/>
      <c r="C26" s="224"/>
      <c r="D26" s="224"/>
      <c r="E26" s="225"/>
      <c r="H26" s="12" t="s">
        <v>20</v>
      </c>
      <c r="I26" s="182" t="s">
        <v>21</v>
      </c>
      <c r="J26" s="186" t="s">
        <v>18</v>
      </c>
    </row>
    <row r="27" spans="1:11" s="47" customFormat="1" x14ac:dyDescent="0.2">
      <c r="A27" s="168" t="s">
        <v>4</v>
      </c>
      <c r="B27" s="226"/>
      <c r="C27" s="227"/>
      <c r="D27" s="227"/>
      <c r="E27" s="228"/>
      <c r="H27" s="136">
        <v>1</v>
      </c>
      <c r="I27" s="189">
        <f>B28</f>
        <v>1</v>
      </c>
      <c r="J27" s="137"/>
    </row>
    <row r="28" spans="1:11" s="47" customFormat="1" x14ac:dyDescent="0.2">
      <c r="A28" s="167" t="s">
        <v>22</v>
      </c>
      <c r="B28" s="226">
        <v>1</v>
      </c>
      <c r="C28" s="227"/>
      <c r="D28" s="227"/>
      <c r="E28" s="228"/>
      <c r="H28" s="15" t="s">
        <v>29</v>
      </c>
      <c r="I28" s="16">
        <f>I27*H27*J27</f>
        <v>0</v>
      </c>
      <c r="J28" s="95" t="s">
        <v>154</v>
      </c>
    </row>
    <row r="29" spans="1:11" x14ac:dyDescent="0.2">
      <c r="A29" s="12" t="s">
        <v>138</v>
      </c>
      <c r="B29" s="220" t="str">
        <f>IF('Prof Leave'!B13:C13&gt;0,'Prof Leave'!B13:C13,"")</f>
        <v/>
      </c>
      <c r="C29" s="221"/>
      <c r="D29" s="221"/>
      <c r="E29" s="222"/>
      <c r="H29" s="36" t="s">
        <v>40</v>
      </c>
      <c r="I29" s="170">
        <f>I28*0.2</f>
        <v>0</v>
      </c>
      <c r="J29" s="89">
        <f>SUM(I28:I29)</f>
        <v>0</v>
      </c>
    </row>
    <row r="30" spans="1:11" x14ac:dyDescent="0.2">
      <c r="B30"/>
      <c r="C30" s="38"/>
      <c r="H30" s="98" t="s">
        <v>41</v>
      </c>
    </row>
    <row r="31" spans="1:11" x14ac:dyDescent="0.2">
      <c r="A31" s="154" t="s">
        <v>156</v>
      </c>
      <c r="B31"/>
      <c r="C31" s="38"/>
      <c r="H31" s="98"/>
      <c r="I31"/>
      <c r="J31" s="4"/>
    </row>
    <row r="32" spans="1:11" ht="25.5" customHeight="1" x14ac:dyDescent="0.2">
      <c r="A32" s="7"/>
      <c r="B32" s="99" t="s">
        <v>9</v>
      </c>
      <c r="C32" s="93"/>
      <c r="D32" s="232" t="s">
        <v>86</v>
      </c>
      <c r="E32" s="233"/>
      <c r="F32" s="233"/>
      <c r="G32" s="233" t="s">
        <v>78</v>
      </c>
      <c r="H32" s="233"/>
      <c r="I32" s="234"/>
      <c r="J32" s="96" t="s">
        <v>76</v>
      </c>
    </row>
    <row r="33" spans="1:10" x14ac:dyDescent="0.2">
      <c r="A33" s="8" t="s">
        <v>10</v>
      </c>
      <c r="B33" s="100" t="s">
        <v>11</v>
      </c>
      <c r="C33" s="82" t="s">
        <v>12</v>
      </c>
      <c r="D33" s="92" t="s">
        <v>5</v>
      </c>
      <c r="E33" s="28" t="s">
        <v>6</v>
      </c>
      <c r="F33" s="28" t="s">
        <v>7</v>
      </c>
      <c r="G33" s="28" t="s">
        <v>5</v>
      </c>
      <c r="H33" s="28" t="s">
        <v>6</v>
      </c>
      <c r="I33" s="94" t="s">
        <v>7</v>
      </c>
      <c r="J33" s="97" t="s">
        <v>84</v>
      </c>
    </row>
    <row r="34" spans="1:10" s="152" customFormat="1" x14ac:dyDescent="0.2">
      <c r="A34" s="146" t="str">
        <f>B19</f>
        <v/>
      </c>
      <c r="B34" s="148" t="s">
        <v>30</v>
      </c>
      <c r="C34" s="149">
        <f>IF(B34="y",$C$39*0.75*$B$28,$C$39*$B$28)</f>
        <v>0</v>
      </c>
      <c r="D34" s="138"/>
      <c r="E34" s="139"/>
      <c r="F34" s="140"/>
      <c r="G34" s="150">
        <f t="shared" ref="G34:I38" si="0">IF(D34="Y",(IF($B34="Y",G$39*0.75*$B$28,G$39*$B$28)),)</f>
        <v>0</v>
      </c>
      <c r="H34" s="150">
        <f t="shared" si="0"/>
        <v>0</v>
      </c>
      <c r="I34" s="150">
        <f t="shared" si="0"/>
        <v>0</v>
      </c>
      <c r="J34" s="151">
        <f>C34-(G34+H34+I34)</f>
        <v>0</v>
      </c>
    </row>
    <row r="35" spans="1:10" s="152" customFormat="1" x14ac:dyDescent="0.2">
      <c r="A35" s="147" t="s">
        <v>108</v>
      </c>
      <c r="B35" s="148" t="s">
        <v>31</v>
      </c>
      <c r="C35" s="149">
        <f>IF(B35="y",$C$39*0.75*$B$28,$C$39*$B$28)</f>
        <v>0</v>
      </c>
      <c r="D35" s="138"/>
      <c r="E35" s="139"/>
      <c r="F35" s="140"/>
      <c r="G35" s="150">
        <f t="shared" si="0"/>
        <v>0</v>
      </c>
      <c r="H35" s="150">
        <f t="shared" si="0"/>
        <v>0</v>
      </c>
      <c r="I35" s="150">
        <f t="shared" si="0"/>
        <v>0</v>
      </c>
      <c r="J35" s="153">
        <f>C35-(G35+H35+I35)</f>
        <v>0</v>
      </c>
    </row>
    <row r="36" spans="1:10" s="152" customFormat="1" x14ac:dyDescent="0.2">
      <c r="A36" s="147" t="s">
        <v>109</v>
      </c>
      <c r="B36" s="148" t="s">
        <v>31</v>
      </c>
      <c r="C36" s="149">
        <f>IF(B36="y",$C$39*0.75*$B$28,$C$39*$B$28)</f>
        <v>0</v>
      </c>
      <c r="D36" s="138"/>
      <c r="E36" s="139"/>
      <c r="F36" s="140"/>
      <c r="G36" s="150">
        <f t="shared" si="0"/>
        <v>0</v>
      </c>
      <c r="H36" s="150">
        <f t="shared" si="0"/>
        <v>0</v>
      </c>
      <c r="I36" s="150">
        <f t="shared" si="0"/>
        <v>0</v>
      </c>
      <c r="J36" s="153">
        <f>C36-(G36+H36+I36)</f>
        <v>0</v>
      </c>
    </row>
    <row r="37" spans="1:10" s="152" customFormat="1" x14ac:dyDescent="0.2">
      <c r="A37" s="147" t="s">
        <v>110</v>
      </c>
      <c r="B37" s="148" t="s">
        <v>31</v>
      </c>
      <c r="C37" s="149">
        <f>IF(B37="y",$C$39*0.75*$B$28,$C$39*$B$28)</f>
        <v>0</v>
      </c>
      <c r="D37" s="138"/>
      <c r="E37" s="139"/>
      <c r="F37" s="140"/>
      <c r="G37" s="150">
        <f t="shared" si="0"/>
        <v>0</v>
      </c>
      <c r="H37" s="150">
        <f t="shared" si="0"/>
        <v>0</v>
      </c>
      <c r="I37" s="150">
        <f t="shared" si="0"/>
        <v>0</v>
      </c>
      <c r="J37" s="153">
        <f>C37-(G37+H37+I37)</f>
        <v>0</v>
      </c>
    </row>
    <row r="38" spans="1:10" s="152" customFormat="1" x14ac:dyDescent="0.2">
      <c r="A38" s="146" t="str">
        <f>B20</f>
        <v/>
      </c>
      <c r="B38" s="148" t="s">
        <v>30</v>
      </c>
      <c r="C38" s="149">
        <f>IF(B38="y",$C$39*0.75*$B$28,$C$39*$B$28)</f>
        <v>0</v>
      </c>
      <c r="D38" s="138"/>
      <c r="E38" s="139"/>
      <c r="F38" s="141"/>
      <c r="G38" s="150">
        <f t="shared" si="0"/>
        <v>0</v>
      </c>
      <c r="H38" s="150">
        <f t="shared" si="0"/>
        <v>0</v>
      </c>
      <c r="I38" s="150">
        <f t="shared" si="0"/>
        <v>0</v>
      </c>
      <c r="J38" s="153">
        <f>C38-(G38+H38+I38)</f>
        <v>0</v>
      </c>
    </row>
    <row r="39" spans="1:10" s="152" customFormat="1" x14ac:dyDescent="0.2">
      <c r="A39" s="194"/>
      <c r="B39" s="195" t="s">
        <v>83</v>
      </c>
      <c r="C39" s="173"/>
      <c r="D39" s="196"/>
      <c r="E39" s="196"/>
      <c r="F39" s="197" t="s">
        <v>34</v>
      </c>
      <c r="G39" s="134"/>
      <c r="H39" s="134"/>
      <c r="I39" s="134"/>
      <c r="J39" s="198">
        <f>SUM(J34:J38)</f>
        <v>0</v>
      </c>
    </row>
    <row r="40" spans="1:10" x14ac:dyDescent="0.2">
      <c r="A40" s="10"/>
      <c r="B40" s="4"/>
      <c r="C40" s="10"/>
      <c r="D40" s="10"/>
      <c r="E40" s="10"/>
      <c r="F40" s="10"/>
      <c r="G40" s="10"/>
      <c r="H40" s="10"/>
      <c r="I40" s="4"/>
    </row>
    <row r="41" spans="1:10" x14ac:dyDescent="0.2">
      <c r="A41" s="10"/>
      <c r="B41" s="4"/>
      <c r="C41" s="10"/>
      <c r="D41" s="10"/>
      <c r="E41" s="191"/>
      <c r="F41" s="191"/>
      <c r="G41" s="191"/>
      <c r="H41" s="190"/>
      <c r="I41" s="187" t="s">
        <v>157</v>
      </c>
      <c r="J41" s="88"/>
    </row>
    <row r="42" spans="1:10" x14ac:dyDescent="0.2">
      <c r="A42" s="10"/>
      <c r="B42" s="4"/>
      <c r="C42" s="10"/>
      <c r="D42" s="10"/>
      <c r="E42" s="10"/>
      <c r="F42" s="10"/>
      <c r="G42" s="10"/>
      <c r="H42" s="10"/>
      <c r="I42" s="4"/>
    </row>
    <row r="43" spans="1:10" x14ac:dyDescent="0.2">
      <c r="A43" s="231" t="s">
        <v>45</v>
      </c>
      <c r="B43" s="231"/>
      <c r="C43" s="231"/>
      <c r="D43" s="231"/>
      <c r="E43" s="231"/>
      <c r="F43" s="231"/>
      <c r="G43" s="231"/>
      <c r="H43" s="231"/>
      <c r="I43" s="231"/>
      <c r="J43" s="231"/>
    </row>
    <row r="44" spans="1:10" x14ac:dyDescent="0.2">
      <c r="C44" s="3"/>
      <c r="D44" s="3"/>
      <c r="E44" s="4"/>
    </row>
    <row r="45" spans="1:10" x14ac:dyDescent="0.2">
      <c r="A45" s="38" t="s">
        <v>44</v>
      </c>
    </row>
    <row r="46" spans="1:10" x14ac:dyDescent="0.2">
      <c r="A46" s="38" t="s">
        <v>46</v>
      </c>
      <c r="C46" s="3"/>
      <c r="D46" s="3"/>
      <c r="F46" s="17" t="s">
        <v>68</v>
      </c>
      <c r="G46" s="54"/>
      <c r="H46" s="54"/>
      <c r="I46" s="54"/>
    </row>
    <row r="47" spans="1:10" s="34" customFormat="1" x14ac:dyDescent="0.2">
      <c r="A47" s="38" t="s">
        <v>47</v>
      </c>
      <c r="F47"/>
      <c r="G47" s="3"/>
      <c r="H47" s="3"/>
      <c r="I47" s="3"/>
    </row>
    <row r="48" spans="1:10" x14ac:dyDescent="0.2">
      <c r="A48" s="38" t="s">
        <v>48</v>
      </c>
      <c r="C48" s="3"/>
      <c r="D48" s="3"/>
    </row>
    <row r="49" spans="1:10" x14ac:dyDescent="0.2">
      <c r="A49" s="38" t="s">
        <v>66</v>
      </c>
      <c r="C49" s="3"/>
      <c r="D49" s="3"/>
      <c r="F49" s="38" t="s">
        <v>67</v>
      </c>
      <c r="G49" s="54"/>
      <c r="H49" s="54"/>
      <c r="I49" s="54"/>
    </row>
    <row r="50" spans="1:10" x14ac:dyDescent="0.2">
      <c r="C50" s="3"/>
      <c r="D50" s="3"/>
    </row>
    <row r="51" spans="1:10" x14ac:dyDescent="0.2">
      <c r="G51"/>
      <c r="H51"/>
      <c r="I51"/>
    </row>
    <row r="52" spans="1:10" ht="13.5" thickBot="1" x14ac:dyDescent="0.25">
      <c r="A52" s="83"/>
      <c r="B52" s="84"/>
      <c r="C52" s="83"/>
      <c r="D52" s="85"/>
      <c r="E52" s="83"/>
      <c r="F52" s="83"/>
      <c r="G52" s="84"/>
      <c r="H52" s="84"/>
      <c r="I52" s="84"/>
      <c r="J52" s="84"/>
    </row>
    <row r="53" spans="1:10" ht="13.5" thickTop="1" x14ac:dyDescent="0.2"/>
    <row r="54" spans="1:10" s="157" customFormat="1" x14ac:dyDescent="0.2">
      <c r="A54" s="162" t="s">
        <v>24</v>
      </c>
      <c r="B54" s="163"/>
      <c r="D54" s="158" t="s">
        <v>71</v>
      </c>
      <c r="E54" s="164"/>
      <c r="F54" s="165"/>
      <c r="G54" s="166"/>
      <c r="H54" s="166"/>
      <c r="I54" s="166"/>
      <c r="J54" s="156"/>
    </row>
    <row r="55" spans="1:10" s="47" customFormat="1" x14ac:dyDescent="0.2">
      <c r="A55" s="48"/>
      <c r="B55" s="46"/>
      <c r="C55" s="11"/>
      <c r="D55" s="11"/>
      <c r="E55" s="49"/>
      <c r="G55" s="49"/>
      <c r="H55" s="49"/>
      <c r="I55" s="50"/>
      <c r="J55" s="6"/>
    </row>
    <row r="56" spans="1:10" x14ac:dyDescent="0.2">
      <c r="A56" s="7"/>
      <c r="B56" s="7" t="s">
        <v>9</v>
      </c>
      <c r="C56" s="81"/>
      <c r="D56" s="81" t="s">
        <v>70</v>
      </c>
      <c r="E56" s="18" t="s">
        <v>35</v>
      </c>
      <c r="F56" s="26"/>
      <c r="G56" s="18"/>
      <c r="H56" s="18"/>
      <c r="I56" s="45"/>
    </row>
    <row r="57" spans="1:10" x14ac:dyDescent="0.2">
      <c r="A57" s="8" t="s">
        <v>10</v>
      </c>
      <c r="B57" s="8" t="s">
        <v>11</v>
      </c>
      <c r="C57" s="82" t="s">
        <v>69</v>
      </c>
      <c r="D57" s="82" t="s">
        <v>0</v>
      </c>
      <c r="E57" s="19" t="s">
        <v>5</v>
      </c>
      <c r="F57" s="19" t="s">
        <v>6</v>
      </c>
      <c r="G57" s="19" t="s">
        <v>7</v>
      </c>
      <c r="H57" s="19" t="s">
        <v>8</v>
      </c>
      <c r="I57" s="44" t="s">
        <v>13</v>
      </c>
    </row>
    <row r="58" spans="1:10" x14ac:dyDescent="0.2">
      <c r="A58" s="113" t="str">
        <f>IF(A34&gt;0,A34,"")</f>
        <v/>
      </c>
      <c r="B58" s="9" t="s">
        <v>30</v>
      </c>
      <c r="C58" s="20">
        <f>J34</f>
        <v>0</v>
      </c>
      <c r="D58" s="21">
        <f>IF(I58&gt;C58,C58,I58)</f>
        <v>0</v>
      </c>
      <c r="E58" s="20"/>
      <c r="F58" s="20"/>
      <c r="G58" s="20"/>
      <c r="H58" s="20"/>
      <c r="I58" s="27">
        <f>SUM(E58:H58)</f>
        <v>0</v>
      </c>
    </row>
    <row r="59" spans="1:10" x14ac:dyDescent="0.2">
      <c r="A59" s="113" t="str">
        <f>IF(A35&gt;0,A35,"")</f>
        <v>Enter 2nd date</v>
      </c>
      <c r="B59" s="9" t="s">
        <v>31</v>
      </c>
      <c r="C59" s="20">
        <f>J35</f>
        <v>0</v>
      </c>
      <c r="D59" s="21">
        <f>IF(I59&gt;C59,C59,I59)</f>
        <v>0</v>
      </c>
      <c r="E59" s="20"/>
      <c r="F59" s="20"/>
      <c r="G59" s="20"/>
      <c r="H59" s="20"/>
      <c r="I59" s="27">
        <f>SUM(E59:H59)</f>
        <v>0</v>
      </c>
    </row>
    <row r="60" spans="1:10" x14ac:dyDescent="0.2">
      <c r="A60" s="113" t="str">
        <f>IF(A36&gt;0,A36,"")</f>
        <v>Enter 3rd date</v>
      </c>
      <c r="B60" s="9" t="s">
        <v>31</v>
      </c>
      <c r="C60" s="20">
        <f>J36</f>
        <v>0</v>
      </c>
      <c r="D60" s="21">
        <f>IF(I60&gt;C60,C60,I60)</f>
        <v>0</v>
      </c>
      <c r="E60" s="20"/>
      <c r="F60" s="20"/>
      <c r="G60" s="20"/>
      <c r="H60" s="20"/>
      <c r="I60" s="27"/>
    </row>
    <row r="61" spans="1:10" x14ac:dyDescent="0.2">
      <c r="A61" s="113" t="str">
        <f>IF(A37&gt;0,A37,"")</f>
        <v>Enter 4th date</v>
      </c>
      <c r="B61" s="9" t="s">
        <v>31</v>
      </c>
      <c r="C61" s="20">
        <f>J37</f>
        <v>0</v>
      </c>
      <c r="D61" s="21">
        <f>IF(I61&gt;C61,C61,I61)</f>
        <v>0</v>
      </c>
      <c r="E61" s="20"/>
      <c r="F61" s="20"/>
      <c r="G61" s="20"/>
      <c r="H61" s="20"/>
      <c r="I61" s="27"/>
    </row>
    <row r="62" spans="1:10" x14ac:dyDescent="0.2">
      <c r="A62" s="113" t="str">
        <f>IF(A38&gt;0,A38,"")</f>
        <v/>
      </c>
      <c r="B62" s="9" t="s">
        <v>30</v>
      </c>
      <c r="C62" s="20">
        <f>J38</f>
        <v>0</v>
      </c>
      <c r="D62" s="21">
        <f>IF(I62&gt;C62,C62,I62)</f>
        <v>0</v>
      </c>
      <c r="E62" s="20"/>
      <c r="F62" s="20"/>
      <c r="G62" s="20"/>
      <c r="H62" s="20"/>
      <c r="I62" s="27">
        <f>SUM(E62:H62)</f>
        <v>0</v>
      </c>
    </row>
    <row r="63" spans="1:10" x14ac:dyDescent="0.2">
      <c r="A63" s="32"/>
      <c r="B63" s="31" t="s">
        <v>14</v>
      </c>
      <c r="C63" s="25">
        <f>SUM(C58:C62)</f>
        <v>0</v>
      </c>
      <c r="D63" s="29">
        <f>SUM(D58:D62)</f>
        <v>0</v>
      </c>
      <c r="E63" s="4"/>
      <c r="F63" s="4"/>
      <c r="G63" s="4"/>
      <c r="H63" s="4"/>
      <c r="I63" s="5"/>
    </row>
    <row r="64" spans="1:10" s="47" customFormat="1" x14ac:dyDescent="0.2">
      <c r="A64" s="48"/>
      <c r="B64" s="46"/>
      <c r="C64" s="11"/>
      <c r="D64" s="11"/>
      <c r="E64" s="49"/>
      <c r="F64" s="47" t="s">
        <v>42</v>
      </c>
      <c r="G64" s="49"/>
      <c r="H64" s="49"/>
      <c r="I64" s="50"/>
      <c r="J64" s="6"/>
    </row>
    <row r="65" spans="1:8" x14ac:dyDescent="0.2">
      <c r="A65" s="17"/>
      <c r="B65"/>
      <c r="C65" s="11"/>
      <c r="D65" s="11"/>
    </row>
    <row r="66" spans="1:8" x14ac:dyDescent="0.2">
      <c r="A66" s="12"/>
      <c r="B66" s="13" t="s">
        <v>15</v>
      </c>
      <c r="C66" s="23" t="s">
        <v>16</v>
      </c>
      <c r="D66" s="23" t="s">
        <v>17</v>
      </c>
    </row>
    <row r="67" spans="1:8" x14ac:dyDescent="0.2">
      <c r="A67" s="36" t="s">
        <v>153</v>
      </c>
      <c r="B67" s="20"/>
      <c r="C67" s="24">
        <f>J23</f>
        <v>0</v>
      </c>
      <c r="D67" s="22">
        <f>IF(B67&lt;C67,B67,C67)</f>
        <v>0</v>
      </c>
    </row>
    <row r="68" spans="1:8" x14ac:dyDescent="0.2">
      <c r="A68" s="14" t="s">
        <v>19</v>
      </c>
      <c r="B68" s="24"/>
      <c r="C68" s="24">
        <f>J29</f>
        <v>0</v>
      </c>
      <c r="D68" s="22">
        <f>IF(B68&lt;C68,B68,C68)</f>
        <v>0</v>
      </c>
    </row>
    <row r="69" spans="1:8" x14ac:dyDescent="0.2">
      <c r="A69" s="14" t="s">
        <v>23</v>
      </c>
      <c r="B69" s="24">
        <f>D63</f>
        <v>0</v>
      </c>
      <c r="C69" s="24">
        <f>J39</f>
        <v>0</v>
      </c>
      <c r="D69" s="22">
        <f>IF(B69&lt;C69,B69,C69)</f>
        <v>0</v>
      </c>
      <c r="F69" s="12" t="s">
        <v>25</v>
      </c>
      <c r="G69" s="115"/>
      <c r="H69" s="115"/>
    </row>
    <row r="70" spans="1:8" x14ac:dyDescent="0.2">
      <c r="A70" s="14" t="s">
        <v>26</v>
      </c>
      <c r="B70" s="24"/>
      <c r="C70" s="24">
        <f>J41</f>
        <v>0</v>
      </c>
      <c r="D70" s="22">
        <f>IF(B70&lt;C70,B70,C70)</f>
        <v>0</v>
      </c>
    </row>
    <row r="71" spans="1:8" x14ac:dyDescent="0.2">
      <c r="A71" s="33"/>
      <c r="B71" s="29" t="s">
        <v>14</v>
      </c>
      <c r="C71" s="30">
        <f>SUM(C67:C70)</f>
        <v>0</v>
      </c>
      <c r="D71" s="30">
        <f>SUM(D67:D70)</f>
        <v>0</v>
      </c>
    </row>
  </sheetData>
  <sheetProtection algorithmName="SHA-512" hashValue="SgKRLzXxLuQE4xW+l7KIM3JUuuNsb88RxaFbcL324uMccKaSGgKJPu5+fS1zmw08juGD5vvjBAaFBZVY9SGVSw==" saltValue="7ruvsWWHkA1bVSuazdxU/w==" spinCount="100000" sheet="1" objects="1" scenarios="1" selectLockedCells="1"/>
  <mergeCells count="32">
    <mergeCell ref="G23:I23"/>
    <mergeCell ref="G18:H18"/>
    <mergeCell ref="G16:H16"/>
    <mergeCell ref="G19:H19"/>
    <mergeCell ref="G20:H20"/>
    <mergeCell ref="G21:H21"/>
    <mergeCell ref="G22:H22"/>
    <mergeCell ref="A7:J7"/>
    <mergeCell ref="B15:E15"/>
    <mergeCell ref="B16:E16"/>
    <mergeCell ref="B17:E17"/>
    <mergeCell ref="A9:J9"/>
    <mergeCell ref="A11:E11"/>
    <mergeCell ref="F11:H11"/>
    <mergeCell ref="G17:H17"/>
    <mergeCell ref="A1:J1"/>
    <mergeCell ref="A2:J2"/>
    <mergeCell ref="A4:J4"/>
    <mergeCell ref="A5:J5"/>
    <mergeCell ref="A43:J43"/>
    <mergeCell ref="D32:F32"/>
    <mergeCell ref="G32:I32"/>
    <mergeCell ref="B24:E24"/>
    <mergeCell ref="B28:E28"/>
    <mergeCell ref="B18:E18"/>
    <mergeCell ref="B19:E19"/>
    <mergeCell ref="B22:E22"/>
    <mergeCell ref="B29:E29"/>
    <mergeCell ref="B26:E26"/>
    <mergeCell ref="B27:E27"/>
    <mergeCell ref="B20:E20"/>
    <mergeCell ref="B23:E23"/>
  </mergeCells>
  <phoneticPr fontId="0" type="noConversion"/>
  <hyperlinks>
    <hyperlink ref="B39" r:id="rId1" display="GSA Meals &amp; Incidentals"/>
    <hyperlink ref="J26" r:id="rId2" display="GSA Lodging"/>
    <hyperlink ref="F11" r:id="rId3"/>
  </hyperlinks>
  <printOptions horizontalCentered="1"/>
  <pageMargins left="0.75" right="0.75" top="0.5" bottom="0.5" header="0.5" footer="0.5"/>
  <pageSetup scale="78"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opLeftCell="A16" zoomScaleNormal="100" workbookViewId="0">
      <selection activeCell="E14" sqref="E14"/>
    </sheetView>
  </sheetViews>
  <sheetFormatPr defaultRowHeight="12.75" x14ac:dyDescent="0.2"/>
  <cols>
    <col min="1" max="1" width="28.85546875" style="102" customWidth="1"/>
    <col min="2" max="2" width="28.7109375" style="103" customWidth="1"/>
    <col min="3" max="3" width="38.28515625" style="102" customWidth="1"/>
    <col min="4" max="16384" width="9.140625" style="102"/>
  </cols>
  <sheetData>
    <row r="1" spans="1:4" ht="23.25" x14ac:dyDescent="0.35">
      <c r="A1" s="207" t="s">
        <v>51</v>
      </c>
      <c r="B1" s="207"/>
      <c r="C1" s="207"/>
      <c r="D1" s="101"/>
    </row>
    <row r="2" spans="1:4" ht="23.25" x14ac:dyDescent="0.35">
      <c r="A2" s="114"/>
      <c r="B2" s="114"/>
      <c r="C2" s="114"/>
      <c r="D2" s="101"/>
    </row>
    <row r="3" spans="1:4" ht="23.25" x14ac:dyDescent="0.35">
      <c r="A3" s="207" t="s">
        <v>122</v>
      </c>
      <c r="B3" s="207"/>
      <c r="C3" s="207"/>
      <c r="D3" s="101"/>
    </row>
    <row r="4" spans="1:4" ht="23.25" x14ac:dyDescent="0.35">
      <c r="A4" s="114"/>
      <c r="B4" s="114"/>
      <c r="C4" s="114"/>
      <c r="D4" s="101"/>
    </row>
    <row r="6" spans="1:4" ht="15.75" x14ac:dyDescent="0.25">
      <c r="A6" s="251" t="s">
        <v>113</v>
      </c>
      <c r="B6" s="251"/>
      <c r="C6" s="251"/>
    </row>
    <row r="8" spans="1:4" s="116" customFormat="1" ht="78.75" customHeight="1" x14ac:dyDescent="0.25">
      <c r="A8" s="243" t="s">
        <v>123</v>
      </c>
      <c r="B8" s="243"/>
      <c r="C8" s="243"/>
    </row>
    <row r="9" spans="1:4" s="116" customFormat="1" ht="15.75" x14ac:dyDescent="0.25">
      <c r="A9" s="129"/>
      <c r="B9" s="129"/>
      <c r="C9" s="129"/>
    </row>
    <row r="10" spans="1:4" s="117" customFormat="1" ht="15.75" x14ac:dyDescent="0.25">
      <c r="A10" s="130" t="s">
        <v>143</v>
      </c>
      <c r="B10" s="118"/>
    </row>
    <row r="11" spans="1:4" s="117" customFormat="1" ht="15.75" x14ac:dyDescent="0.25">
      <c r="A11" s="120"/>
      <c r="B11" s="118"/>
    </row>
    <row r="12" spans="1:4" s="117" customFormat="1" ht="15.75" x14ac:dyDescent="0.25">
      <c r="B12" s="118"/>
    </row>
    <row r="13" spans="1:4" s="117" customFormat="1" ht="15.75" x14ac:dyDescent="0.25">
      <c r="A13" s="117" t="s">
        <v>88</v>
      </c>
      <c r="B13" s="250" t="str">
        <f>IF('Prof Leave'!B12:C12&gt;0,'Prof Leave'!B12:C12,"")</f>
        <v/>
      </c>
      <c r="C13" s="250"/>
    </row>
    <row r="14" spans="1:4" s="117" customFormat="1" ht="15.75" x14ac:dyDescent="0.25">
      <c r="B14" s="119"/>
      <c r="C14" s="119"/>
    </row>
    <row r="15" spans="1:4" s="117" customFormat="1" ht="15.75" x14ac:dyDescent="0.25">
      <c r="A15" s="117" t="s">
        <v>74</v>
      </c>
      <c r="B15" s="250">
        <f>'Prof Leave'!B15:C15</f>
        <v>0</v>
      </c>
      <c r="C15" s="250"/>
    </row>
    <row r="16" spans="1:4" s="117" customFormat="1" ht="15.75" x14ac:dyDescent="0.25">
      <c r="B16" s="121"/>
      <c r="C16" s="122"/>
    </row>
    <row r="17" spans="1:3" s="117" customFormat="1" ht="15.75" x14ac:dyDescent="0.25">
      <c r="A17" s="117" t="s">
        <v>114</v>
      </c>
      <c r="B17" s="250" t="str">
        <f>IF('Prof Leave'!B19:C19&gt;0,'Prof Leave'!B19:C19,"")</f>
        <v/>
      </c>
      <c r="C17" s="250"/>
    </row>
    <row r="18" spans="1:3" s="117" customFormat="1" ht="15.75" x14ac:dyDescent="0.25">
      <c r="B18" s="119"/>
      <c r="C18" s="119"/>
    </row>
    <row r="19" spans="1:3" s="117" customFormat="1" ht="15.75" x14ac:dyDescent="0.25">
      <c r="A19" s="117" t="s">
        <v>1</v>
      </c>
      <c r="B19" s="250" t="str">
        <f>IF('Prof Leave'!B20:C20&gt;0,'Prof Leave'!B20:C20,"")</f>
        <v/>
      </c>
      <c r="C19" s="250"/>
    </row>
    <row r="20" spans="1:3" s="117" customFormat="1" ht="15.75" x14ac:dyDescent="0.25">
      <c r="B20" s="119"/>
      <c r="C20" s="123"/>
    </row>
    <row r="21" spans="1:3" s="117" customFormat="1" ht="15.75" x14ac:dyDescent="0.25">
      <c r="B21" s="123"/>
      <c r="C21" s="123"/>
    </row>
    <row r="22" spans="1:3" s="117" customFormat="1" ht="15.75" x14ac:dyDescent="0.25">
      <c r="B22" s="118"/>
    </row>
    <row r="23" spans="1:3" s="117" customFormat="1" ht="15.75" x14ac:dyDescent="0.25">
      <c r="A23" s="117" t="s">
        <v>90</v>
      </c>
      <c r="B23" s="132" t="str">
        <f>IF('Prof Leave'!B23&gt;0,'Prof Leave'!B23,"")</f>
        <v/>
      </c>
    </row>
    <row r="24" spans="1:3" s="117" customFormat="1" ht="15.75" x14ac:dyDescent="0.25">
      <c r="B24" s="124"/>
    </row>
    <row r="25" spans="1:3" s="117" customFormat="1" ht="15.75" x14ac:dyDescent="0.25">
      <c r="A25" s="117" t="s">
        <v>91</v>
      </c>
      <c r="B25" s="132" t="str">
        <f>IF('Prof Leave'!B24&gt;0,'Prof Leave'!B24,"")</f>
        <v/>
      </c>
    </row>
    <row r="26" spans="1:3" s="117" customFormat="1" ht="15.75" x14ac:dyDescent="0.25">
      <c r="B26" s="125"/>
    </row>
    <row r="27" spans="1:3" s="117" customFormat="1" ht="15.75" x14ac:dyDescent="0.25">
      <c r="B27" s="125"/>
    </row>
    <row r="28" spans="1:3" s="117" customFormat="1" ht="15.75" x14ac:dyDescent="0.25">
      <c r="B28" s="118"/>
    </row>
    <row r="29" spans="1:3" s="117" customFormat="1" ht="15.75" x14ac:dyDescent="0.25">
      <c r="A29" s="117" t="s">
        <v>115</v>
      </c>
      <c r="B29" s="244"/>
      <c r="C29" s="245"/>
    </row>
    <row r="30" spans="1:3" s="117" customFormat="1" ht="15.75" x14ac:dyDescent="0.25">
      <c r="A30" s="117" t="s">
        <v>114</v>
      </c>
      <c r="B30" s="246"/>
      <c r="C30" s="247"/>
    </row>
    <row r="31" spans="1:3" s="117" customFormat="1" ht="15.75" x14ac:dyDescent="0.25">
      <c r="B31" s="246"/>
      <c r="C31" s="247"/>
    </row>
    <row r="32" spans="1:3" s="117" customFormat="1" ht="15.75" x14ac:dyDescent="0.25">
      <c r="B32" s="246"/>
      <c r="C32" s="247"/>
    </row>
    <row r="33" spans="1:3" s="117" customFormat="1" ht="15.75" x14ac:dyDescent="0.25">
      <c r="B33" s="246"/>
      <c r="C33" s="247"/>
    </row>
    <row r="34" spans="1:3" s="117" customFormat="1" ht="15.75" x14ac:dyDescent="0.25">
      <c r="B34" s="248"/>
      <c r="C34" s="249"/>
    </row>
    <row r="35" spans="1:3" s="117" customFormat="1" ht="15.75" x14ac:dyDescent="0.25">
      <c r="B35" s="126"/>
      <c r="C35" s="126"/>
    </row>
    <row r="36" spans="1:3" s="117" customFormat="1" ht="15.75" x14ac:dyDescent="0.25">
      <c r="B36" s="118"/>
      <c r="C36" s="118"/>
    </row>
    <row r="37" spans="1:3" s="117" customFormat="1" ht="12.75" customHeight="1" x14ac:dyDescent="0.25">
      <c r="A37" s="117" t="s">
        <v>116</v>
      </c>
      <c r="B37" s="244"/>
      <c r="C37" s="245"/>
    </row>
    <row r="38" spans="1:3" s="117" customFormat="1" ht="15.75" x14ac:dyDescent="0.25">
      <c r="A38" s="117" t="s">
        <v>117</v>
      </c>
      <c r="B38" s="246"/>
      <c r="C38" s="247"/>
    </row>
    <row r="39" spans="1:3" s="117" customFormat="1" ht="15.75" x14ac:dyDescent="0.25">
      <c r="A39" s="117" t="s">
        <v>118</v>
      </c>
      <c r="B39" s="246"/>
      <c r="C39" s="247"/>
    </row>
    <row r="40" spans="1:3" s="117" customFormat="1" ht="15.75" x14ac:dyDescent="0.25">
      <c r="A40" s="117" t="s">
        <v>119</v>
      </c>
      <c r="B40" s="246"/>
      <c r="C40" s="247"/>
    </row>
    <row r="41" spans="1:3" s="117" customFormat="1" ht="15.75" x14ac:dyDescent="0.25">
      <c r="B41" s="246"/>
      <c r="C41" s="247"/>
    </row>
    <row r="42" spans="1:3" s="117" customFormat="1" ht="15.75" x14ac:dyDescent="0.25">
      <c r="B42" s="248"/>
      <c r="C42" s="249"/>
    </row>
    <row r="43" spans="1:3" s="117" customFormat="1" ht="15.75" x14ac:dyDescent="0.25">
      <c r="B43" s="118"/>
      <c r="C43" s="118"/>
    </row>
    <row r="44" spans="1:3" s="117" customFormat="1" ht="15.75" x14ac:dyDescent="0.25">
      <c r="A44" s="117" t="s">
        <v>120</v>
      </c>
      <c r="B44" s="118"/>
    </row>
    <row r="45" spans="1:3" s="117" customFormat="1" ht="15.75" x14ac:dyDescent="0.25">
      <c r="A45" s="117" t="s">
        <v>121</v>
      </c>
      <c r="B45" s="131"/>
    </row>
    <row r="46" spans="1:3" s="117" customFormat="1" ht="15.75" x14ac:dyDescent="0.25">
      <c r="B46" s="118"/>
    </row>
    <row r="47" spans="1:3" s="117" customFormat="1" ht="15.75" x14ac:dyDescent="0.25">
      <c r="B47" s="118"/>
    </row>
    <row r="48" spans="1:3" s="117" customFormat="1" ht="15.75" x14ac:dyDescent="0.25">
      <c r="B48" s="118"/>
    </row>
    <row r="49" spans="1:3" s="117" customFormat="1" ht="15.75" x14ac:dyDescent="0.25">
      <c r="A49" s="117" t="s">
        <v>99</v>
      </c>
      <c r="B49" s="127"/>
      <c r="C49" s="128"/>
    </row>
  </sheetData>
  <sheetProtection selectLockedCells="1"/>
  <mergeCells count="10">
    <mergeCell ref="A3:C3"/>
    <mergeCell ref="A1:C1"/>
    <mergeCell ref="A8:C8"/>
    <mergeCell ref="B37:C42"/>
    <mergeCell ref="B15:C15"/>
    <mergeCell ref="B19:C19"/>
    <mergeCell ref="B17:C17"/>
    <mergeCell ref="B29:C34"/>
    <mergeCell ref="A6:C6"/>
    <mergeCell ref="B13:C13"/>
  </mergeCells>
  <phoneticPr fontId="0" type="noConversion"/>
  <dataValidations count="1">
    <dataValidation type="list" allowBlank="1" showInputMessage="1" showErrorMessage="1" sqref="B15">
      <formula1>"Alexander Hamilton,Alfred Vail,Frelinghuysen MS,Hillcrest,Lafayette,Morristown HS,Normandy Park,Sussex Avenue,Thomas Jefferson,Woodland,Central Office"</formula1>
    </dataValidation>
  </dataValidations>
  <printOptions horizontalCentered="1"/>
  <pageMargins left="1" right="1"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Prof Leave</vt:lpstr>
      <vt:lpstr>Expenses</vt:lpstr>
      <vt:lpstr>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Williams</dc:creator>
  <cp:lastModifiedBy>Joan Frederick</cp:lastModifiedBy>
  <cp:lastPrinted>2012-07-17T14:39:39Z</cp:lastPrinted>
  <dcterms:created xsi:type="dcterms:W3CDTF">2010-07-08T18:44:46Z</dcterms:created>
  <dcterms:modified xsi:type="dcterms:W3CDTF">2019-08-15T17:54:34Z</dcterms:modified>
</cp:coreProperties>
</file>